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Analysis!$A$8:$K$113</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37" l="1"/>
  <c r="B66" i="31" l="1"/>
  <c r="F65" i="31"/>
  <c r="L64" i="31"/>
  <c r="F64" i="31"/>
  <c r="J63" i="31"/>
  <c r="F63" i="31"/>
  <c r="J62" i="31"/>
  <c r="F62" i="31"/>
  <c r="C33" i="31"/>
  <c r="F20" i="31" l="1"/>
  <c r="C34" i="31" s="1"/>
  <c r="C35" i="31" s="1"/>
  <c r="C23" i="31"/>
  <c r="E55" i="31" s="1"/>
  <c r="F49" i="31"/>
  <c r="C52" i="31" s="1"/>
  <c r="E58" i="31" s="1"/>
  <c r="F55" i="31"/>
  <c r="C51" i="31"/>
  <c r="C22" i="31"/>
  <c r="F58" i="31"/>
  <c r="I58" i="31" l="1"/>
  <c r="I55" i="31"/>
  <c r="H41" i="31"/>
  <c r="E57" i="31" s="1"/>
  <c r="C39" i="31"/>
  <c r="H39" i="31"/>
  <c r="B12" i="31"/>
  <c r="F57" i="31"/>
  <c r="C38" i="31"/>
  <c r="H38" i="31"/>
  <c r="C41" i="31" l="1"/>
  <c r="E56" i="31" s="1"/>
  <c r="F11" i="31"/>
  <c r="L10" i="31"/>
  <c r="F10" i="31"/>
  <c r="J9" i="31"/>
  <c r="F9" i="31"/>
  <c r="J8" i="31"/>
  <c r="F8" i="31"/>
  <c r="X7" i="31"/>
  <c r="X6" i="31"/>
  <c r="X5" i="31"/>
  <c r="X4" i="31"/>
  <c r="X3" i="31"/>
  <c r="X2" i="31"/>
  <c r="X1" i="31"/>
  <c r="G1" i="31" s="1"/>
  <c r="H40" i="31"/>
  <c r="C40" i="31"/>
  <c r="F56" i="31"/>
  <c r="I57" i="31" l="1"/>
  <c r="I56" i="31"/>
  <c r="J10" i="31"/>
  <c r="J64" i="31"/>
</calcChain>
</file>

<file path=xl/sharedStrings.xml><?xml version="1.0" encoding="utf-8"?>
<sst xmlns="http://schemas.openxmlformats.org/spreadsheetml/2006/main" count="128" uniqueCount="89">
  <si>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</si>
  <si>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</si>
  <si>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</si>
  <si>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</si>
  <si>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</si>
  <si>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</si>
  <si>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</si>
  <si>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</si>
  <si>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</si>
  <si>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</si>
  <si>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</si>
  <si>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</si>
  <si>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</si>
  <si>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</si>
  <si>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</si>
  <si>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</si>
  <si>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</si>
  <si>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</si>
  <si>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</si>
  <si>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</si>
  <si>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</si>
  <si>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</si>
  <si>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</si>
  <si>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</si>
  <si>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</si>
  <si>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</si>
  <si>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</si>
  <si>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</si>
  <si>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</si>
  <si>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</si>
  <si>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</si>
  <si>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</si>
  <si>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</si>
  <si>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</si>
  <si>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</si>
  <si>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</si>
  <si>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</si>
  <si>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</si>
  <si>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</si>
  <si>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</si>
  <si>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</si>
  <si>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</si>
  <si>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</si>
  <si>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</si>
  <si>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</si>
  <si>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</si>
  <si>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</si>
  <si>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</si>
  <si>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AA-SM-513</t>
  </si>
  <si>
    <t>PART 23 WATER LOADS</t>
  </si>
  <si>
    <t>For the Step Landing Case</t>
  </si>
  <si>
    <t>For the Bow and Stern Landing Cases</t>
  </si>
  <si>
    <t>knots, Seaplane Stalling Speed</t>
  </si>
  <si>
    <t>Empirical Seaplane Operations Factor</t>
  </si>
  <si>
    <t>lb, Seaplane landing weight</t>
  </si>
  <si>
    <t>Emprical Hull Station Weighing Factor</t>
  </si>
  <si>
    <t>Ratio of Distance</t>
  </si>
  <si>
    <t>Per FAA 23.527 Hull and Main Float Loads</t>
  </si>
  <si>
    <t>Per FAA 23.527 Hull and main Float Take off Condition</t>
  </si>
  <si>
    <t>lb, Seaplane takeoff weight</t>
  </si>
  <si>
    <t>Empirical seaplane operations factor</t>
  </si>
  <si>
    <t>knots, Seaplane stalling speed at takeoff configuration</t>
  </si>
  <si>
    <t>Aircraft Pitch Radius of Gyration</t>
  </si>
  <si>
    <t>rᵧ =</t>
  </si>
  <si>
    <t>I =</t>
  </si>
  <si>
    <t>W =</t>
  </si>
  <si>
    <t>lb</t>
  </si>
  <si>
    <t>in</t>
  </si>
  <si>
    <t>lbin²</t>
  </si>
  <si>
    <t>d =</t>
  </si>
  <si>
    <t>Calculation of rₓ =</t>
  </si>
  <si>
    <t>Water Reaction Load Factor, Step Landing Case</t>
  </si>
  <si>
    <t>Inertia Load Factor, Take off Case</t>
  </si>
  <si>
    <t>Disrance from CG to float station, Bow</t>
  </si>
  <si>
    <t>Water Reaction Load Factor, Bow Landing</t>
  </si>
  <si>
    <t>Water Reaction Load Factor, Stern Landing</t>
  </si>
  <si>
    <t>(FAA, TITLE 14, CHAPTER , SUBCHAPTER C, PART 23)</t>
  </si>
  <si>
    <t>Step Landing</t>
  </si>
  <si>
    <t>Bow Landing</t>
  </si>
  <si>
    <t>Stern Landing</t>
  </si>
  <si>
    <t>Take Off Case</t>
  </si>
  <si>
    <t>Load (lb)</t>
  </si>
  <si>
    <t>deg, Angle of deadrise at relevant longitudinal station</t>
  </si>
  <si>
    <t>deg, Angle of deadrise at main step</t>
  </si>
  <si>
    <t>Total Limit Intertia Factors (Calculated intertias + 1g, -2/3g for landing cases)</t>
  </si>
  <si>
    <t>http://www.abbottaerospace.com/subscribe</t>
  </si>
  <si>
    <t>http://www.xl-viking.com/download-free-trial/</t>
  </si>
  <si>
    <t>http://www.abbottaerospace.com/engineering-services</t>
  </si>
  <si>
    <t>www.xl-viking.com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</si>
</sst>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sz val="10"/>
      <color rgb="FF0000FF"/>
      <name val="Calibri"/>
      <family val="2"/>
      <scheme val="minor"/>
    </font>
    <font>
      <i/>
      <sz val="10"/>
      <color theme="0" tint="-0.499984740745262"/>
      <name val="Calibri"/>
      <family val="2"/>
      <scheme val="minor"/>
    </font>
    <font>
      <u/>
      <sz val="10"/>
      <color theme="10"/>
      <name val="Arial"/>
    </font>
    <font>
      <u/>
      <sz val="10"/>
      <color theme="10"/>
      <name val="Calibri"/>
      <family val="2"/>
      <scheme val="minor"/>
    </font>
    <font>
      <i/>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0" fillId="0" borderId="0" applyNumberFormat="0" applyFill="0" applyBorder="0" applyAlignment="0" applyProtection="0"/>
  </cellStyleXfs>
  <cellXfs count="126">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2" applyFont="1" applyBorder="1" applyAlignment="1"/>
    <xf numFmtId="0" fontId="16" fillId="0" borderId="0" xfId="0" applyFont="1" applyAlignment="1">
      <alignment horizontal="right"/>
    </xf>
    <xf numFmtId="0" fontId="16" fillId="0" borderId="0" xfId="0" applyFont="1" applyAlignment="1"/>
    <xf numFmtId="0" fontId="17" fillId="0" borderId="0" xfId="2" applyFont="1" applyAlignment="1">
      <alignment horizontal="center"/>
    </xf>
    <xf numFmtId="0" fontId="16" fillId="0" borderId="0" xfId="2" applyFont="1" applyAlignment="1">
      <alignment horizontal="center"/>
    </xf>
    <xf numFmtId="164" fontId="16" fillId="0" borderId="0" xfId="2" applyNumberFormat="1" applyFont="1" applyAlignment="1">
      <alignment horizontal="center"/>
    </xf>
    <xf numFmtId="1" fontId="16" fillId="0" borderId="0" xfId="2" applyNumberFormat="1" applyFont="1" applyAlignment="1">
      <alignment horizontal="center"/>
    </xf>
    <xf numFmtId="0" fontId="16" fillId="0" borderId="0" xfId="2" applyFont="1" applyAlignment="1"/>
    <xf numFmtId="0" fontId="16" fillId="0" borderId="0" xfId="2" applyFont="1" applyAlignment="1">
      <alignment horizontal="left"/>
    </xf>
    <xf numFmtId="165" fontId="16" fillId="0" borderId="0" xfId="2" applyNumberFormat="1" applyFont="1" applyFill="1" applyAlignment="1">
      <alignment horizontal="center"/>
    </xf>
    <xf numFmtId="1" fontId="16" fillId="0" borderId="0" xfId="0" applyNumberFormat="1" applyFont="1"/>
    <xf numFmtId="166" fontId="16" fillId="0" borderId="0" xfId="0" applyNumberFormat="1" applyFont="1" applyAlignment="1">
      <alignment horizontal="right"/>
    </xf>
    <xf numFmtId="0" fontId="16" fillId="0" borderId="0" xfId="0" applyFont="1" applyAlignment="1">
      <alignment vertical="top"/>
    </xf>
    <xf numFmtId="167" fontId="16" fillId="0" borderId="0" xfId="0" applyNumberFormat="1" applyFont="1"/>
    <xf numFmtId="0" fontId="16" fillId="0" borderId="0" xfId="2" applyFont="1" applyAlignment="1" applyProtection="1">
      <alignment horizontal="center"/>
    </xf>
    <xf numFmtId="165" fontId="16" fillId="0" borderId="0" xfId="2" applyNumberFormat="1" applyFont="1" applyAlignment="1">
      <alignment horizontal="left"/>
    </xf>
    <xf numFmtId="165" fontId="16" fillId="0" borderId="0" xfId="2" applyNumberFormat="1" applyFont="1" applyFill="1" applyAlignment="1">
      <alignment horizontal="left"/>
    </xf>
    <xf numFmtId="0" fontId="18" fillId="0" borderId="0" xfId="2" applyFont="1"/>
    <xf numFmtId="0" fontId="18" fillId="0" borderId="0" xfId="2" applyFont="1" applyAlignment="1"/>
    <xf numFmtId="0" fontId="18" fillId="0" borderId="0" xfId="0" applyFont="1"/>
    <xf numFmtId="0" fontId="3" fillId="0" borderId="0" xfId="0" applyFont="1" applyAlignment="1">
      <alignment horizontal="right"/>
    </xf>
    <xf numFmtId="1" fontId="18" fillId="0" borderId="0" xfId="1" applyNumberFormat="1" applyFont="1"/>
    <xf numFmtId="0" fontId="3" fillId="0" borderId="0" xfId="5" applyFont="1" applyAlignment="1">
      <alignment vertical="top"/>
    </xf>
    <xf numFmtId="2" fontId="3" fillId="0" borderId="0" xfId="0" applyNumberFormat="1" applyFont="1"/>
    <xf numFmtId="165" fontId="3" fillId="0" borderId="0" xfId="0" applyNumberFormat="1" applyFont="1"/>
    <xf numFmtId="164" fontId="17" fillId="0" borderId="0" xfId="2" applyNumberFormat="1" applyFont="1"/>
    <xf numFmtId="164" fontId="17" fillId="0" borderId="0" xfId="2" applyNumberFormat="1" applyFont="1" applyAlignment="1">
      <alignment horizontal="left"/>
    </xf>
    <xf numFmtId="2" fontId="5" fillId="0" borderId="0" xfId="0" applyNumberFormat="1" applyFont="1"/>
    <xf numFmtId="164" fontId="17" fillId="0" borderId="0" xfId="2" applyNumberFormat="1" applyFont="1" applyAlignment="1">
      <alignment vertical="top"/>
    </xf>
    <xf numFmtId="0" fontId="3" fillId="0" borderId="0" xfId="0" applyFont="1" applyAlignment="1"/>
    <xf numFmtId="2" fontId="5" fillId="0" borderId="0" xfId="0" applyNumberFormat="1" applyFont="1" applyAlignment="1"/>
    <xf numFmtId="0" fontId="5" fillId="0" borderId="0" xfId="1" applyFont="1"/>
    <xf numFmtId="11" fontId="18" fillId="0" borderId="0" xfId="1" applyNumberFormat="1" applyFont="1"/>
    <xf numFmtId="0" fontId="3" fillId="0" borderId="0" xfId="2" applyFont="1" applyBorder="1" applyAlignment="1">
      <alignment horizontal="left" vertical="top" wrapText="1"/>
    </xf>
    <xf numFmtId="0" fontId="11" fillId="0" borderId="0" xfId="4" applyBorder="1" applyAlignment="1" applyProtection="1">
      <alignment horizontal="center"/>
    </xf>
    <xf numFmtId="165" fontId="5" fillId="0" borderId="0" xfId="2" applyNumberFormat="1" applyFont="1" applyAlignment="1">
      <alignment horizontal="center"/>
    </xf>
    <xf numFmtId="165" fontId="19" fillId="0" borderId="0" xfId="2" applyNumberFormat="1" applyFont="1" applyAlignment="1">
      <alignment horizontal="left"/>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164" fontId="17" fillId="0" borderId="0" xfId="2" applyNumberFormat="1" applyFont="1" applyAlignment="1">
      <alignment horizontal="left" vertical="top" wrapText="1"/>
    </xf>
    <xf numFmtId="0" fontId="21" fillId="0" borderId="0" xfId="7" applyFont="1" applyBorder="1" applyAlignment="1" applyProtection="1">
      <alignment horizontal="center"/>
    </xf>
    <xf numFmtId="0" fontId="20" fillId="0" borderId="0" xfId="7" applyBorder="1" applyAlignment="1">
      <alignment horizontal="center"/>
    </xf>
    <xf numFmtId="0" fontId="22" fillId="0" borderId="0" xfId="7" applyFont="1" applyBorder="1" applyAlignment="1" applyProtection="1">
      <alignment horizontal="center"/>
      <protection locked="0"/>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17</xdr:row>
      <xdr:rowOff>0</xdr:rowOff>
    </xdr:from>
    <xdr:ext cx="1312539" cy="496418"/>
    <mc:AlternateContent xmlns:mc="http://schemas.openxmlformats.org/markup-compatibility/2006" xmlns:a14="http://schemas.microsoft.com/office/drawing/2010/main">
      <mc:Choice Requires="a14">
        <xdr:sp macro="" textlink="">
          <xdr:nvSpPr>
            <xdr:cNvPr id="5" name="TextBox 4"/>
            <xdr:cNvSpPr txBox="1"/>
          </xdr:nvSpPr>
          <xdr:spPr>
            <a:xfrm>
              <a:off x="622852" y="2948609"/>
              <a:ext cx="1312539" cy="496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rPr>
                          <m:t>𝑛</m:t>
                        </m:r>
                      </m:e>
                      <m:sub>
                        <m:r>
                          <a:rPr lang="en-US" sz="1100" i="1">
                            <a:latin typeface="Cambria Math" panose="02040503050406030204" pitchFamily="18" charset="0"/>
                          </a:rPr>
                          <m:t>𝑤</m:t>
                        </m:r>
                      </m:sub>
                    </m:sSub>
                    <m:r>
                      <a:rPr lang="en-US" sz="1100" i="0">
                        <a:latin typeface="Cambria Math" panose="02040503050406030204" pitchFamily="18" charset="0"/>
                      </a:rPr>
                      <m:t>=</m:t>
                    </m:r>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i="0">
                                <a:latin typeface="Cambria Math" panose="02040503050406030204" pitchFamily="18" charset="0"/>
                              </a:rPr>
                              <m:t>1</m:t>
                            </m:r>
                          </m:sub>
                        </m:sSub>
                        <m:r>
                          <a:rPr lang="en-US" sz="1100" i="0">
                            <a:latin typeface="Cambria Math" panose="02040503050406030204" pitchFamily="18" charset="0"/>
                          </a:rPr>
                          <m:t>⋅</m:t>
                        </m:r>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b="0" i="1">
                                <a:latin typeface="Cambria Math" panose="02040503050406030204" pitchFamily="18" charset="0"/>
                              </a:rPr>
                              <m:t>𝑠𝑜</m:t>
                            </m:r>
                          </m:sub>
                          <m:sup>
                            <m:r>
                              <a:rPr lang="en-US" sz="1100" b="0" i="1">
                                <a:latin typeface="Cambria Math" panose="02040503050406030204" pitchFamily="18" charset="0"/>
                              </a:rPr>
                              <m:t>2</m:t>
                            </m:r>
                          </m:sup>
                        </m:sSubSup>
                      </m:num>
                      <m:den>
                        <m:d>
                          <m:dPr>
                            <m:ctrlPr>
                              <a:rPr lang="en-US" sz="1100" i="1">
                                <a:latin typeface="Cambria Math" panose="02040503050406030204" pitchFamily="18" charset="0"/>
                              </a:rPr>
                            </m:ctrlPr>
                          </m:dPr>
                          <m:e>
                            <m:r>
                              <a:rPr lang="en-US" sz="1100" b="0" i="1">
                                <a:latin typeface="Cambria Math" panose="02040503050406030204" pitchFamily="18" charset="0"/>
                              </a:rPr>
                              <m:t>𝑇</m:t>
                            </m:r>
                            <m:r>
                              <a:rPr lang="en-US" sz="1100" i="1">
                                <a:latin typeface="Cambria Math" panose="02040503050406030204" pitchFamily="18" charset="0"/>
                              </a:rPr>
                              <m:t>𝑎</m:t>
                            </m:r>
                            <m:sSup>
                              <m:sSupPr>
                                <m:ctrlPr>
                                  <a:rPr lang="en-US" sz="1100" i="1">
                                    <a:latin typeface="Cambria Math" panose="02040503050406030204" pitchFamily="18" charset="0"/>
                                  </a:rPr>
                                </m:ctrlPr>
                              </m:sSupPr>
                              <m:e>
                                <m:r>
                                  <a:rPr lang="en-US" sz="1100" i="1">
                                    <a:latin typeface="Cambria Math" panose="02040503050406030204" pitchFamily="18" charset="0"/>
                                  </a:rPr>
                                  <m:t>𝑛</m:t>
                                </m:r>
                              </m:e>
                              <m:sup>
                                <m:f>
                                  <m:fPr>
                                    <m:type m:val="skw"/>
                                    <m:ctrlPr>
                                      <a:rPr lang="en-US" sz="1100" i="1">
                                        <a:latin typeface="Cambria Math" panose="02040503050406030204" pitchFamily="18" charset="0"/>
                                      </a:rPr>
                                    </m:ctrlPr>
                                  </m:fPr>
                                  <m:num>
                                    <m:r>
                                      <a:rPr lang="en-US" sz="1100" b="0" i="0">
                                        <a:latin typeface="Cambria Math" panose="02040503050406030204" pitchFamily="18" charset="0"/>
                                      </a:rPr>
                                      <m:t>2</m:t>
                                    </m:r>
                                  </m:num>
                                  <m:den>
                                    <m:r>
                                      <a:rPr lang="en-US" sz="1100" b="0" i="0">
                                        <a:latin typeface="Cambria Math" panose="02040503050406030204" pitchFamily="18" charset="0"/>
                                      </a:rPr>
                                      <m:t>3</m:t>
                                    </m:r>
                                  </m:den>
                                </m:f>
                              </m:sup>
                            </m:sSup>
                            <m:r>
                              <a:rPr lang="en-US" sz="1100" i="1">
                                <a:latin typeface="Cambria Math" panose="02040503050406030204" pitchFamily="18" charset="0"/>
                              </a:rPr>
                              <m:t>𝛽</m:t>
                            </m:r>
                          </m:e>
                        </m:d>
                        <m:r>
                          <a:rPr lang="en-US" sz="1100" i="0">
                            <a:latin typeface="Cambria Math" panose="02040503050406030204" pitchFamily="18" charset="0"/>
                          </a:rPr>
                          <m:t>⋅</m:t>
                        </m:r>
                        <m:sSup>
                          <m:sSupPr>
                            <m:ctrlPr>
                              <a:rPr lang="en-US" sz="1100" i="1">
                                <a:latin typeface="Cambria Math" panose="02040503050406030204" pitchFamily="18" charset="0"/>
                              </a:rPr>
                            </m:ctrlPr>
                          </m:sSupPr>
                          <m:e>
                            <m:r>
                              <a:rPr lang="en-US" sz="1100" i="1">
                                <a:latin typeface="Cambria Math" panose="02040503050406030204" pitchFamily="18" charset="0"/>
                              </a:rPr>
                              <m:t>𝑤</m:t>
                            </m:r>
                          </m:e>
                          <m:sup>
                            <m:f>
                              <m:fPr>
                                <m:ctrlPr>
                                  <a:rPr lang="en-US" sz="1100" i="1">
                                    <a:latin typeface="Cambria Math" panose="02040503050406030204" pitchFamily="18" charset="0"/>
                                  </a:rPr>
                                </m:ctrlPr>
                              </m:fPr>
                              <m:num>
                                <m:r>
                                  <a:rPr lang="en-US" sz="1100" i="0">
                                    <a:latin typeface="Cambria Math" panose="02040503050406030204" pitchFamily="18" charset="0"/>
                                  </a:rPr>
                                  <m:t>1</m:t>
                                </m:r>
                              </m:num>
                              <m:den>
                                <m:r>
                                  <a:rPr lang="en-US" sz="1100" i="0">
                                    <a:latin typeface="Cambria Math" panose="02040503050406030204" pitchFamily="18" charset="0"/>
                                  </a:rPr>
                                  <m:t>3</m:t>
                                </m:r>
                              </m:den>
                            </m:f>
                          </m:sup>
                        </m:sSup>
                      </m:den>
                    </m:f>
                  </m:oMath>
                </m:oMathPara>
              </a14:m>
              <a:endParaRPr lang="en-US" sz="1100"/>
            </a:p>
          </xdr:txBody>
        </xdr:sp>
      </mc:Choice>
      <mc:Fallback xmlns="">
        <xdr:sp macro="" textlink="">
          <xdr:nvSpPr>
            <xdr:cNvPr id="5" name="TextBox 4"/>
            <xdr:cNvSpPr txBox="1"/>
          </xdr:nvSpPr>
          <xdr:spPr>
            <a:xfrm>
              <a:off x="622852" y="2948609"/>
              <a:ext cx="1312539" cy="496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𝑛_𝑤=(</a:t>
              </a:r>
              <a:r>
                <a:rPr lang="en-US" sz="1100" b="0" i="0">
                  <a:latin typeface="Cambria Math" panose="02040503050406030204" pitchFamily="18" charset="0"/>
                </a:rPr>
                <a:t>𝐶_</a:t>
              </a:r>
              <a:r>
                <a:rPr lang="en-US" sz="1100" i="0">
                  <a:latin typeface="Cambria Math" panose="02040503050406030204" pitchFamily="18" charset="0"/>
                </a:rPr>
                <a:t>1⋅</a:t>
              </a:r>
              <a:r>
                <a:rPr lang="en-US" sz="1100" b="0" i="0">
                  <a:latin typeface="Cambria Math" panose="02040503050406030204" pitchFamily="18" charset="0"/>
                </a:rPr>
                <a:t>𝑉_𝑠𝑜^2)/((𝑇</a:t>
              </a:r>
              <a:r>
                <a:rPr lang="en-US" sz="1100" i="0">
                  <a:latin typeface="Cambria Math" panose="02040503050406030204" pitchFamily="18" charset="0"/>
                </a:rPr>
                <a:t>𝑎𝑛^(</a:t>
              </a:r>
              <a:r>
                <a:rPr lang="en-US" sz="1100" b="0" i="0">
                  <a:latin typeface="Cambria Math" panose="02040503050406030204" pitchFamily="18" charset="0"/>
                </a:rPr>
                <a:t>2⁄3) </a:t>
              </a:r>
              <a:r>
                <a:rPr lang="en-US" sz="1100" i="0">
                  <a:latin typeface="Cambria Math" panose="02040503050406030204" pitchFamily="18" charset="0"/>
                </a:rPr>
                <a:t>𝛽)⋅𝑤^(1/3) )</a:t>
              </a:r>
              <a:endParaRPr lang="en-US" sz="1100"/>
            </a:p>
          </xdr:txBody>
        </xdr:sp>
      </mc:Fallback>
    </mc:AlternateContent>
    <xdr:clientData/>
  </xdr:oneCellAnchor>
  <xdr:oneCellAnchor>
    <xdr:from>
      <xdr:col>1</xdr:col>
      <xdr:colOff>0</xdr:colOff>
      <xdr:row>26</xdr:row>
      <xdr:rowOff>0</xdr:rowOff>
    </xdr:from>
    <xdr:ext cx="1980542" cy="496418"/>
    <mc:AlternateContent xmlns:mc="http://schemas.openxmlformats.org/markup-compatibility/2006" xmlns:a14="http://schemas.microsoft.com/office/drawing/2010/main">
      <mc:Choice Requires="a14">
        <xdr:sp macro="" textlink="">
          <xdr:nvSpPr>
            <xdr:cNvPr id="6" name="TextBox 5"/>
            <xdr:cNvSpPr txBox="1"/>
          </xdr:nvSpPr>
          <xdr:spPr>
            <a:xfrm>
              <a:off x="625366" y="4529959"/>
              <a:ext cx="1980542" cy="496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i="1">
                            <a:latin typeface="Cambria Math" panose="02040503050406030204" pitchFamily="18" charset="0"/>
                          </a:rPr>
                          <m:t>𝑛</m:t>
                        </m:r>
                      </m:e>
                      <m:sub>
                        <m:r>
                          <a:rPr lang="en-US" sz="1100" i="1">
                            <a:latin typeface="Cambria Math" panose="02040503050406030204" pitchFamily="18" charset="0"/>
                          </a:rPr>
                          <m:t>𝑤</m:t>
                        </m:r>
                      </m:sub>
                    </m:sSub>
                    <m:r>
                      <a:rPr lang="en-US" sz="1100" i="0">
                        <a:latin typeface="Cambria Math" panose="02040503050406030204" pitchFamily="18" charset="0"/>
                      </a:rPr>
                      <m:t>=</m:t>
                    </m:r>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i="0">
                                <a:latin typeface="Cambria Math" panose="02040503050406030204" pitchFamily="18" charset="0"/>
                              </a:rPr>
                              <m:t>1</m:t>
                            </m:r>
                          </m:sub>
                        </m:sSub>
                        <m:r>
                          <a:rPr lang="en-US" sz="1100" i="0">
                            <a:latin typeface="Cambria Math" panose="02040503050406030204" pitchFamily="18" charset="0"/>
                          </a:rPr>
                          <m:t>⋅</m:t>
                        </m:r>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b="0" i="1">
                                <a:latin typeface="Cambria Math" panose="02040503050406030204" pitchFamily="18" charset="0"/>
                              </a:rPr>
                              <m:t>𝑠𝑜</m:t>
                            </m:r>
                          </m:sub>
                          <m:sup>
                            <m:r>
                              <a:rPr lang="en-US" sz="1100" b="0" i="1">
                                <a:latin typeface="Cambria Math" panose="02040503050406030204" pitchFamily="18" charset="0"/>
                              </a:rPr>
                              <m:t>2</m:t>
                            </m:r>
                          </m:sup>
                        </m:sSubSup>
                      </m:num>
                      <m:den>
                        <m:d>
                          <m:dPr>
                            <m:ctrlPr>
                              <a:rPr lang="en-US" sz="1100" i="1">
                                <a:latin typeface="Cambria Math" panose="02040503050406030204" pitchFamily="18" charset="0"/>
                              </a:rPr>
                            </m:ctrlPr>
                          </m:dPr>
                          <m:e>
                            <m:r>
                              <a:rPr lang="en-US" sz="1100" b="0" i="1">
                                <a:latin typeface="Cambria Math" panose="02040503050406030204" pitchFamily="18" charset="0"/>
                              </a:rPr>
                              <m:t>𝑇</m:t>
                            </m:r>
                            <m:r>
                              <a:rPr lang="en-US" sz="1100" i="1">
                                <a:latin typeface="Cambria Math" panose="02040503050406030204" pitchFamily="18" charset="0"/>
                              </a:rPr>
                              <m:t>𝑎</m:t>
                            </m:r>
                            <m:sSup>
                              <m:sSupPr>
                                <m:ctrlPr>
                                  <a:rPr lang="en-US" sz="1100" i="1">
                                    <a:latin typeface="Cambria Math" panose="02040503050406030204" pitchFamily="18" charset="0"/>
                                  </a:rPr>
                                </m:ctrlPr>
                              </m:sSupPr>
                              <m:e>
                                <m:r>
                                  <a:rPr lang="en-US" sz="1100" i="1">
                                    <a:latin typeface="Cambria Math" panose="02040503050406030204" pitchFamily="18" charset="0"/>
                                  </a:rPr>
                                  <m:t>𝑛</m:t>
                                </m:r>
                              </m:e>
                              <m:sup>
                                <m:f>
                                  <m:fPr>
                                    <m:type m:val="skw"/>
                                    <m:ctrlPr>
                                      <a:rPr lang="en-US" sz="1100" i="1">
                                        <a:latin typeface="Cambria Math" panose="02040503050406030204" pitchFamily="18" charset="0"/>
                                      </a:rPr>
                                    </m:ctrlPr>
                                  </m:fPr>
                                  <m:num>
                                    <m:r>
                                      <a:rPr lang="en-US" sz="1100" b="0" i="0">
                                        <a:latin typeface="Cambria Math" panose="02040503050406030204" pitchFamily="18" charset="0"/>
                                      </a:rPr>
                                      <m:t>2</m:t>
                                    </m:r>
                                  </m:num>
                                  <m:den>
                                    <m:r>
                                      <a:rPr lang="en-US" sz="1100" b="0" i="0">
                                        <a:latin typeface="Cambria Math" panose="02040503050406030204" pitchFamily="18" charset="0"/>
                                      </a:rPr>
                                      <m:t>3</m:t>
                                    </m:r>
                                  </m:den>
                                </m:f>
                              </m:sup>
                            </m:sSup>
                            <m:r>
                              <a:rPr lang="en-US" sz="1100" i="1">
                                <a:latin typeface="Cambria Math" panose="02040503050406030204" pitchFamily="18" charset="0"/>
                              </a:rPr>
                              <m:t>𝛽</m:t>
                            </m:r>
                          </m:e>
                        </m:d>
                        <m:r>
                          <a:rPr lang="en-US" sz="1100" i="0">
                            <a:latin typeface="Cambria Math" panose="02040503050406030204" pitchFamily="18" charset="0"/>
                          </a:rPr>
                          <m:t>⋅</m:t>
                        </m:r>
                        <m:sSup>
                          <m:sSupPr>
                            <m:ctrlPr>
                              <a:rPr lang="en-US" sz="1100" i="1">
                                <a:latin typeface="Cambria Math" panose="02040503050406030204" pitchFamily="18" charset="0"/>
                              </a:rPr>
                            </m:ctrlPr>
                          </m:sSupPr>
                          <m:e>
                            <m:r>
                              <a:rPr lang="en-US" sz="1100" i="1">
                                <a:latin typeface="Cambria Math" panose="02040503050406030204" pitchFamily="18" charset="0"/>
                              </a:rPr>
                              <m:t>𝑤</m:t>
                            </m:r>
                          </m:e>
                          <m:sup>
                            <m:f>
                              <m:fPr>
                                <m:ctrlPr>
                                  <a:rPr lang="en-US" sz="1100" i="1">
                                    <a:latin typeface="Cambria Math" panose="02040503050406030204" pitchFamily="18" charset="0"/>
                                  </a:rPr>
                                </m:ctrlPr>
                              </m:fPr>
                              <m:num>
                                <m:r>
                                  <a:rPr lang="en-US" sz="1100" i="0">
                                    <a:latin typeface="Cambria Math" panose="02040503050406030204" pitchFamily="18" charset="0"/>
                                  </a:rPr>
                                  <m:t>1</m:t>
                                </m:r>
                              </m:num>
                              <m:den>
                                <m:r>
                                  <a:rPr lang="en-US" sz="1100" i="0">
                                    <a:latin typeface="Cambria Math" panose="02040503050406030204" pitchFamily="18" charset="0"/>
                                  </a:rPr>
                                  <m:t>3</m:t>
                                </m:r>
                              </m:den>
                            </m:f>
                          </m:sup>
                        </m:sSup>
                      </m:den>
                    </m:f>
                    <m:r>
                      <a:rPr lang="en-US" sz="1100" i="1">
                        <a:latin typeface="Cambria Math" panose="02040503050406030204" pitchFamily="18" charset="0"/>
                        <a:ea typeface="Cambria Math" panose="02040503050406030204" pitchFamily="18" charset="0"/>
                      </a:rPr>
                      <m:t>∙</m:t>
                    </m:r>
                    <m:f>
                      <m:fPr>
                        <m:ctrlPr>
                          <a:rPr lang="en-US" sz="1100" i="1">
                            <a:latin typeface="Cambria Math" panose="02040503050406030204" pitchFamily="18" charset="0"/>
                            <a:ea typeface="Cambria Math" panose="02040503050406030204" pitchFamily="18" charset="0"/>
                          </a:rPr>
                        </m:ctrlPr>
                      </m:fPr>
                      <m:num>
                        <m:sSub>
                          <m:sSubPr>
                            <m:ctrlPr>
                              <a:rPr lang="en-US" sz="110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𝐾</m:t>
                            </m:r>
                          </m:e>
                          <m:sub>
                            <m:r>
                              <a:rPr lang="en-US" sz="1100" b="0" i="1">
                                <a:latin typeface="Cambria Math" panose="02040503050406030204" pitchFamily="18" charset="0"/>
                                <a:ea typeface="Cambria Math" panose="02040503050406030204" pitchFamily="18" charset="0"/>
                              </a:rPr>
                              <m:t>1</m:t>
                            </m:r>
                          </m:sub>
                        </m:sSub>
                      </m:num>
                      <m:den>
                        <m:sSup>
                          <m:sSupPr>
                            <m:ctrlPr>
                              <a:rPr lang="en-US" sz="1100" i="1">
                                <a:latin typeface="Cambria Math" panose="02040503050406030204" pitchFamily="18" charset="0"/>
                                <a:ea typeface="Cambria Math" panose="02040503050406030204" pitchFamily="18" charset="0"/>
                              </a:rPr>
                            </m:ctrlPr>
                          </m:sSupPr>
                          <m:e>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sSubSup>
                                  <m:sSubSupPr>
                                    <m:ctrlPr>
                                      <a:rPr lang="en-US" sz="1100" b="0" i="1">
                                        <a:solidFill>
                                          <a:schemeClr val="tx1"/>
                                        </a:solidFill>
                                        <a:effectLst/>
                                        <a:latin typeface="Cambria Math" panose="02040503050406030204" pitchFamily="18" charset="0"/>
                                        <a:ea typeface="+mn-ea"/>
                                        <a:cs typeface="+mn-cs"/>
                                      </a:rPr>
                                    </m:ctrlPr>
                                  </m:sSubSupPr>
                                  <m:e>
                                    <m:r>
                                      <a:rPr lang="en-US" sz="1100" b="0" i="1">
                                        <a:solidFill>
                                          <a:schemeClr val="tx1"/>
                                        </a:solidFill>
                                        <a:effectLst/>
                                        <a:latin typeface="Cambria Math" panose="02040503050406030204" pitchFamily="18" charset="0"/>
                                        <a:ea typeface="+mn-ea"/>
                                        <a:cs typeface="+mn-cs"/>
                                      </a:rPr>
                                      <m:t>𝑟</m:t>
                                    </m:r>
                                  </m:e>
                                  <m:sub>
                                    <m:r>
                                      <a:rPr lang="en-US" sz="1100" b="0" i="1">
                                        <a:solidFill>
                                          <a:schemeClr val="tx1"/>
                                        </a:solidFill>
                                        <a:effectLst/>
                                        <a:latin typeface="Cambria Math" panose="02040503050406030204" pitchFamily="18" charset="0"/>
                                        <a:ea typeface="+mn-ea"/>
                                        <a:cs typeface="+mn-cs"/>
                                      </a:rPr>
                                      <m:t>𝑥</m:t>
                                    </m:r>
                                  </m:sub>
                                  <m:sup>
                                    <m:r>
                                      <a:rPr lang="en-US" sz="1100" b="0" i="1">
                                        <a:solidFill>
                                          <a:schemeClr val="tx1"/>
                                        </a:solidFill>
                                        <a:effectLst/>
                                        <a:latin typeface="Cambria Math" panose="02040503050406030204" pitchFamily="18" charset="0"/>
                                        <a:ea typeface="+mn-ea"/>
                                        <a:cs typeface="+mn-cs"/>
                                      </a:rPr>
                                      <m:t>2</m:t>
                                    </m:r>
                                  </m:sup>
                                </m:sSubSup>
                              </m:e>
                            </m:d>
                          </m:e>
                          <m:sup>
                            <m:f>
                              <m:fPr>
                                <m:ctrlPr>
                                  <a:rPr lang="en-US" sz="1100" i="1">
                                    <a:latin typeface="Cambria Math" panose="02040503050406030204" pitchFamily="18" charset="0"/>
                                    <a:ea typeface="Cambria Math" panose="02040503050406030204" pitchFamily="18" charset="0"/>
                                  </a:rPr>
                                </m:ctrlPr>
                              </m:fPr>
                              <m:num>
                                <m:r>
                                  <a:rPr lang="en-US" sz="1100" b="0" i="1">
                                    <a:latin typeface="Cambria Math" panose="02040503050406030204" pitchFamily="18" charset="0"/>
                                    <a:ea typeface="Cambria Math" panose="02040503050406030204" pitchFamily="18" charset="0"/>
                                  </a:rPr>
                                  <m:t>2</m:t>
                                </m:r>
                              </m:num>
                              <m:den>
                                <m:r>
                                  <a:rPr lang="en-US" sz="1100" b="0" i="1">
                                    <a:latin typeface="Cambria Math" panose="02040503050406030204" pitchFamily="18" charset="0"/>
                                    <a:ea typeface="Cambria Math" panose="02040503050406030204" pitchFamily="18" charset="0"/>
                                  </a:rPr>
                                  <m:t>3</m:t>
                                </m:r>
                              </m:den>
                            </m:f>
                          </m:sup>
                        </m:sSup>
                      </m:den>
                    </m:f>
                  </m:oMath>
                </m:oMathPara>
              </a14:m>
              <a:endParaRPr lang="en-US" sz="1100"/>
            </a:p>
          </xdr:txBody>
        </xdr:sp>
      </mc:Choice>
      <mc:Fallback xmlns="">
        <xdr:sp macro="" textlink="">
          <xdr:nvSpPr>
            <xdr:cNvPr id="6" name="TextBox 5"/>
            <xdr:cNvSpPr txBox="1"/>
          </xdr:nvSpPr>
          <xdr:spPr>
            <a:xfrm>
              <a:off x="625366" y="4529959"/>
              <a:ext cx="1980542" cy="496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i="0">
                  <a:latin typeface="Cambria Math" panose="02040503050406030204" pitchFamily="18" charset="0"/>
                </a:rPr>
                <a:t>𝑛_𝑤=(</a:t>
              </a:r>
              <a:r>
                <a:rPr lang="en-US" sz="1100" b="0" i="0">
                  <a:latin typeface="Cambria Math" panose="02040503050406030204" pitchFamily="18" charset="0"/>
                </a:rPr>
                <a:t>𝐶_</a:t>
              </a:r>
              <a:r>
                <a:rPr lang="en-US" sz="1100" i="0">
                  <a:latin typeface="Cambria Math" panose="02040503050406030204" pitchFamily="18" charset="0"/>
                </a:rPr>
                <a:t>1⋅</a:t>
              </a:r>
              <a:r>
                <a:rPr lang="en-US" sz="1100" b="0" i="0">
                  <a:latin typeface="Cambria Math" panose="02040503050406030204" pitchFamily="18" charset="0"/>
                </a:rPr>
                <a:t>𝑉_𝑠𝑜^2)/((𝑇</a:t>
              </a:r>
              <a:r>
                <a:rPr lang="en-US" sz="1100" i="0">
                  <a:latin typeface="Cambria Math" panose="02040503050406030204" pitchFamily="18" charset="0"/>
                </a:rPr>
                <a:t>𝑎𝑛^(</a:t>
              </a:r>
              <a:r>
                <a:rPr lang="en-US" sz="1100" b="0" i="0">
                  <a:latin typeface="Cambria Math" panose="02040503050406030204" pitchFamily="18" charset="0"/>
                </a:rPr>
                <a:t>2⁄3) </a:t>
              </a:r>
              <a:r>
                <a:rPr lang="en-US" sz="1100" i="0">
                  <a:latin typeface="Cambria Math" panose="02040503050406030204" pitchFamily="18" charset="0"/>
                </a:rPr>
                <a:t>𝛽)⋅𝑤^(1/3) )</a:t>
              </a:r>
              <a:r>
                <a:rPr lang="en-US" sz="1100" i="0">
                  <a:latin typeface="Cambria Math" panose="02040503050406030204" pitchFamily="18" charset="0"/>
                  <a:ea typeface="Cambria Math" panose="02040503050406030204" pitchFamily="18" charset="0"/>
                </a:rPr>
                <a:t>∙</a:t>
              </a:r>
              <a:r>
                <a:rPr lang="en-US" sz="1100" b="0" i="0">
                  <a:latin typeface="Cambria Math" panose="02040503050406030204" pitchFamily="18" charset="0"/>
                  <a:ea typeface="Cambria Math" panose="02040503050406030204" pitchFamily="18" charset="0"/>
                </a:rPr>
                <a:t>𝐾_1/</a:t>
              </a:r>
              <a:r>
                <a:rPr lang="en-US" sz="1100" b="0" i="0">
                  <a:solidFill>
                    <a:schemeClr val="tx1"/>
                  </a:solidFill>
                  <a:effectLst/>
                  <a:latin typeface="+mn-lt"/>
                  <a:ea typeface="+mn-ea"/>
                  <a:cs typeface="+mn-cs"/>
                </a:rPr>
                <a:t>(1+𝑟_𝑥^2 )</a:t>
              </a:r>
              <a:r>
                <a:rPr lang="en-US" sz="1100" b="0" i="0">
                  <a:solidFill>
                    <a:schemeClr val="tx1"/>
                  </a:solidFill>
                  <a:effectLst/>
                  <a:latin typeface="Cambria Math" panose="02040503050406030204" pitchFamily="18" charset="0"/>
                  <a:ea typeface="Cambria Math" panose="02040503050406030204" pitchFamily="18" charset="0"/>
                  <a:cs typeface="+mn-cs"/>
                </a:rPr>
                <a:t>^(</a:t>
              </a:r>
              <a:r>
                <a:rPr lang="en-US" sz="1100" b="0" i="0">
                  <a:latin typeface="Cambria Math" panose="02040503050406030204" pitchFamily="18" charset="0"/>
                  <a:ea typeface="Cambria Math" panose="02040503050406030204" pitchFamily="18" charset="0"/>
                </a:rPr>
                <a:t>2/3) </a:t>
              </a:r>
              <a:endParaRPr lang="en-US" sz="1100"/>
            </a:p>
          </xdr:txBody>
        </xdr:sp>
      </mc:Fallback>
    </mc:AlternateContent>
    <xdr:clientData/>
  </xdr:oneCellAnchor>
  <xdr:oneCellAnchor>
    <xdr:from>
      <xdr:col>1</xdr:col>
      <xdr:colOff>1051</xdr:colOff>
      <xdr:row>21</xdr:row>
      <xdr:rowOff>1194</xdr:rowOff>
    </xdr:from>
    <xdr:ext cx="640080" cy="172227"/>
    <mc:AlternateContent xmlns:mc="http://schemas.openxmlformats.org/markup-compatibility/2006" xmlns:a14="http://schemas.microsoft.com/office/drawing/2010/main">
      <mc:Choice Requires="a14">
        <xdr:sp macro="" textlink="">
          <xdr:nvSpPr>
            <xdr:cNvPr id="7" name="TextBox 6"/>
            <xdr:cNvSpPr txBox="1"/>
          </xdr:nvSpPr>
          <xdr:spPr>
            <a:xfrm>
              <a:off x="626417" y="366404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𝑤</m:t>
                      </m:r>
                    </m:sub>
                  </m:sSub>
                </m:oMath>
              </a14:m>
              <a:r>
                <a:rPr lang="en-US" sz="1100"/>
                <a:t> =</a:t>
              </a:r>
            </a:p>
          </xdr:txBody>
        </xdr:sp>
      </mc:Choice>
      <mc:Fallback xmlns="">
        <xdr:sp macro="" textlink="">
          <xdr:nvSpPr>
            <xdr:cNvPr id="7" name="TextBox 6"/>
            <xdr:cNvSpPr txBox="1"/>
          </xdr:nvSpPr>
          <xdr:spPr>
            <a:xfrm>
              <a:off x="626417" y="366404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𝑛_𝑤</a:t>
              </a:r>
              <a:r>
                <a:rPr lang="en-US" sz="1100"/>
                <a:t> =</a:t>
              </a:r>
            </a:p>
          </xdr:txBody>
        </xdr:sp>
      </mc:Fallback>
    </mc:AlternateContent>
    <xdr:clientData/>
  </xdr:oneCellAnchor>
  <xdr:oneCellAnchor>
    <xdr:from>
      <xdr:col>4</xdr:col>
      <xdr:colOff>0</xdr:colOff>
      <xdr:row>16</xdr:row>
      <xdr:rowOff>0</xdr:rowOff>
    </xdr:from>
    <xdr:ext cx="640080" cy="172227"/>
    <mc:AlternateContent xmlns:mc="http://schemas.openxmlformats.org/markup-compatibility/2006" xmlns:a14="http://schemas.microsoft.com/office/drawing/2010/main">
      <mc:Choice Requires="a14">
        <xdr:sp macro="" textlink="">
          <xdr:nvSpPr>
            <xdr:cNvPr id="8" name="TextBox 7"/>
            <xdr:cNvSpPr txBox="1"/>
          </xdr:nvSpPr>
          <xdr:spPr>
            <a:xfrm>
              <a:off x="627017" y="5072743"/>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1</m:t>
                      </m:r>
                    </m:sub>
                  </m:sSub>
                </m:oMath>
              </a14:m>
              <a:r>
                <a:rPr lang="en-US" sz="1100"/>
                <a:t> =</a:t>
              </a:r>
            </a:p>
          </xdr:txBody>
        </xdr:sp>
      </mc:Choice>
      <mc:Fallback xmlns="">
        <xdr:sp macro="" textlink="">
          <xdr:nvSpPr>
            <xdr:cNvPr id="8" name="TextBox 7"/>
            <xdr:cNvSpPr txBox="1"/>
          </xdr:nvSpPr>
          <xdr:spPr>
            <a:xfrm>
              <a:off x="627017" y="5072743"/>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𝐶_1</a:t>
              </a:r>
              <a:r>
                <a:rPr lang="en-US" sz="1100"/>
                <a:t> =</a:t>
              </a:r>
            </a:p>
          </xdr:txBody>
        </xdr:sp>
      </mc:Fallback>
    </mc:AlternateContent>
    <xdr:clientData/>
  </xdr:oneCellAnchor>
  <xdr:oneCellAnchor>
    <xdr:from>
      <xdr:col>4</xdr:col>
      <xdr:colOff>0</xdr:colOff>
      <xdr:row>17</xdr:row>
      <xdr:rowOff>0</xdr:rowOff>
    </xdr:from>
    <xdr:ext cx="640080" cy="172227"/>
    <mc:AlternateContent xmlns:mc="http://schemas.openxmlformats.org/markup-compatibility/2006" xmlns:a14="http://schemas.microsoft.com/office/drawing/2010/main">
      <mc:Choice Requires="a14">
        <xdr:sp macro="" textlink="">
          <xdr:nvSpPr>
            <xdr:cNvPr id="9" name="TextBox 8"/>
            <xdr:cNvSpPr txBox="1"/>
          </xdr:nvSpPr>
          <xdr:spPr>
            <a:xfrm>
              <a:off x="627017" y="5246914"/>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𝑠𝑜</m:t>
                      </m:r>
                    </m:sub>
                  </m:sSub>
                </m:oMath>
              </a14:m>
              <a:r>
                <a:rPr lang="en-US" sz="1100"/>
                <a:t> =</a:t>
              </a:r>
            </a:p>
          </xdr:txBody>
        </xdr:sp>
      </mc:Choice>
      <mc:Fallback xmlns="">
        <xdr:sp macro="" textlink="">
          <xdr:nvSpPr>
            <xdr:cNvPr id="9" name="TextBox 8"/>
            <xdr:cNvSpPr txBox="1"/>
          </xdr:nvSpPr>
          <xdr:spPr>
            <a:xfrm>
              <a:off x="627017" y="5246914"/>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𝑉_𝑠𝑜</a:t>
              </a:r>
              <a:r>
                <a:rPr lang="en-US" sz="1100"/>
                <a:t> =</a:t>
              </a:r>
            </a:p>
          </xdr:txBody>
        </xdr:sp>
      </mc:Fallback>
    </mc:AlternateContent>
    <xdr:clientData/>
  </xdr:oneCellAnchor>
  <xdr:oneCellAnchor>
    <xdr:from>
      <xdr:col>4</xdr:col>
      <xdr:colOff>0</xdr:colOff>
      <xdr:row>18</xdr:row>
      <xdr:rowOff>10653</xdr:rowOff>
    </xdr:from>
    <xdr:ext cx="627529" cy="172227"/>
    <mc:AlternateContent xmlns:mc="http://schemas.openxmlformats.org/markup-compatibility/2006" xmlns:a14="http://schemas.microsoft.com/office/drawing/2010/main">
      <mc:Choice Requires="a14">
        <xdr:sp macro="" textlink="">
          <xdr:nvSpPr>
            <xdr:cNvPr id="12" name="TextBox 11"/>
            <xdr:cNvSpPr txBox="1"/>
          </xdr:nvSpPr>
          <xdr:spPr>
            <a:xfrm>
              <a:off x="2528047" y="3246912"/>
              <a:ext cx="6275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Para xmlns:m="http://schemas.openxmlformats.org/officeDocument/2006/math">
                  <m:oMathParaPr>
                    <m:jc m:val="right"/>
                  </m:oMathParaPr>
                  <m:oMath xmlns:m="http://schemas.openxmlformats.org/officeDocument/2006/math">
                    <m:r>
                      <a:rPr lang="en-US" sz="1100" i="1">
                        <a:latin typeface="Cambria Math" panose="02040503050406030204" pitchFamily="18" charset="0"/>
                        <a:ea typeface="Cambria Math" panose="02040503050406030204" pitchFamily="18" charset="0"/>
                      </a:rPr>
                      <m:t>𝛽</m:t>
                    </m:r>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12" name="TextBox 11"/>
            <xdr:cNvSpPr txBox="1"/>
          </xdr:nvSpPr>
          <xdr:spPr>
            <a:xfrm>
              <a:off x="2528047" y="3246912"/>
              <a:ext cx="6275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i="0">
                  <a:latin typeface="Cambria Math" panose="02040503050406030204" pitchFamily="18" charset="0"/>
                  <a:ea typeface="Cambria Math" panose="02040503050406030204" pitchFamily="18" charset="0"/>
                </a:rPr>
                <a:t>𝛽</a:t>
              </a:r>
              <a:r>
                <a:rPr lang="en-US" sz="1100" b="0" i="0">
                  <a:latin typeface="Cambria Math" panose="02040503050406030204" pitchFamily="18" charset="0"/>
                  <a:ea typeface="Cambria Math" panose="02040503050406030204" pitchFamily="18" charset="0"/>
                </a:rPr>
                <a:t>=</a:t>
              </a:r>
              <a:endParaRPr lang="en-US" sz="1100"/>
            </a:p>
          </xdr:txBody>
        </xdr:sp>
      </mc:Fallback>
    </mc:AlternateContent>
    <xdr:clientData/>
  </xdr:oneCellAnchor>
  <xdr:oneCellAnchor>
    <xdr:from>
      <xdr:col>3</xdr:col>
      <xdr:colOff>627528</xdr:colOff>
      <xdr:row>19</xdr:row>
      <xdr:rowOff>1194</xdr:rowOff>
    </xdr:from>
    <xdr:ext cx="627529" cy="178100"/>
    <mc:AlternateContent xmlns:mc="http://schemas.openxmlformats.org/markup-compatibility/2006" xmlns:a14="http://schemas.microsoft.com/office/drawing/2010/main">
      <mc:Choice Requires="a14">
        <xdr:sp macro="" textlink="">
          <xdr:nvSpPr>
            <xdr:cNvPr id="13" name="TextBox 12"/>
            <xdr:cNvSpPr txBox="1"/>
          </xdr:nvSpPr>
          <xdr:spPr>
            <a:xfrm>
              <a:off x="2528046" y="3416747"/>
              <a:ext cx="627529" cy="178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Para xmlns:m="http://schemas.openxmlformats.org/officeDocument/2006/math">
                  <m:oMathParaPr>
                    <m:jc m:val="right"/>
                  </m:oMathParaPr>
                  <m:oMath xmlns:m="http://schemas.openxmlformats.org/officeDocument/2006/math">
                    <m:r>
                      <a:rPr lang="en-US" sz="1100" b="0" i="1">
                        <a:latin typeface="Cambria Math" panose="02040503050406030204" pitchFamily="18" charset="0"/>
                        <a:ea typeface="Cambria Math" panose="02040503050406030204" pitchFamily="18" charset="0"/>
                      </a:rPr>
                      <m:t>𝑊</m:t>
                    </m:r>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13" name="TextBox 12"/>
            <xdr:cNvSpPr txBox="1"/>
          </xdr:nvSpPr>
          <xdr:spPr>
            <a:xfrm>
              <a:off x="2528046" y="3416747"/>
              <a:ext cx="627529" cy="178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ea typeface="Cambria Math" panose="02040503050406030204" pitchFamily="18" charset="0"/>
                </a:rPr>
                <a:t>𝑊=</a:t>
              </a:r>
              <a:endParaRPr lang="en-US" sz="1100"/>
            </a:p>
          </xdr:txBody>
        </xdr:sp>
      </mc:Fallback>
    </mc:AlternateContent>
    <xdr:clientData/>
  </xdr:oneCellAnchor>
  <xdr:oneCellAnchor>
    <xdr:from>
      <xdr:col>5</xdr:col>
      <xdr:colOff>0</xdr:colOff>
      <xdr:row>24</xdr:row>
      <xdr:rowOff>1944</xdr:rowOff>
    </xdr:from>
    <xdr:ext cx="627530" cy="177350"/>
    <mc:AlternateContent xmlns:mc="http://schemas.openxmlformats.org/markup-compatibility/2006" xmlns:a14="http://schemas.microsoft.com/office/drawing/2010/main">
      <mc:Choice Requires="a14">
        <xdr:sp macro="" textlink="">
          <xdr:nvSpPr>
            <xdr:cNvPr id="14" name="TextBox 13"/>
            <xdr:cNvSpPr txBox="1"/>
          </xdr:nvSpPr>
          <xdr:spPr>
            <a:xfrm>
              <a:off x="3155576" y="4851850"/>
              <a:ext cx="627530" cy="17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right"/>
                  </m:oMathParaPr>
                  <m:oMath xmlns:m="http://schemas.openxmlformats.org/officeDocument/2006/math">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𝐾</m:t>
                        </m:r>
                      </m:e>
                      <m:sub>
                        <m:r>
                          <a:rPr lang="en-US" sz="1100" b="0" i="1">
                            <a:latin typeface="Cambria Math" panose="02040503050406030204" pitchFamily="18" charset="0"/>
                            <a:ea typeface="Cambria Math" panose="02040503050406030204" pitchFamily="18" charset="0"/>
                          </a:rPr>
                          <m:t>1</m:t>
                        </m:r>
                      </m:sub>
                    </m:sSub>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14" name="TextBox 13"/>
            <xdr:cNvSpPr txBox="1"/>
          </xdr:nvSpPr>
          <xdr:spPr>
            <a:xfrm>
              <a:off x="3155576" y="4851850"/>
              <a:ext cx="627530" cy="177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latin typeface="Cambria Math" panose="02040503050406030204" pitchFamily="18" charset="0"/>
                  <a:ea typeface="Cambria Math" panose="02040503050406030204" pitchFamily="18" charset="0"/>
                </a:rPr>
                <a:t>𝐾_1=</a:t>
              </a:r>
              <a:endParaRPr lang="en-US" sz="1100"/>
            </a:p>
          </xdr:txBody>
        </xdr:sp>
      </mc:Fallback>
    </mc:AlternateContent>
    <xdr:clientData/>
  </xdr:oneCellAnchor>
  <xdr:oneCellAnchor>
    <xdr:from>
      <xdr:col>1</xdr:col>
      <xdr:colOff>358588</xdr:colOff>
      <xdr:row>37</xdr:row>
      <xdr:rowOff>0</xdr:rowOff>
    </xdr:from>
    <xdr:ext cx="290143" cy="172227"/>
    <mc:AlternateContent xmlns:mc="http://schemas.openxmlformats.org/markup-compatibility/2006" xmlns:a14="http://schemas.microsoft.com/office/drawing/2010/main">
      <mc:Choice Requires="a14">
        <xdr:sp macro="" textlink="">
          <xdr:nvSpPr>
            <xdr:cNvPr id="15" name="TextBox 14"/>
            <xdr:cNvSpPr txBox="1"/>
          </xdr:nvSpPr>
          <xdr:spPr>
            <a:xfrm>
              <a:off x="986117" y="6642847"/>
              <a:ext cx="29014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𝑟</m:t>
                        </m:r>
                      </m:e>
                      <m:sub>
                        <m:r>
                          <a:rPr lang="en-US" sz="1100" b="0" i="1">
                            <a:latin typeface="Cambria Math" panose="02040503050406030204" pitchFamily="18" charset="0"/>
                            <a:ea typeface="Cambria Math" panose="02040503050406030204" pitchFamily="18" charset="0"/>
                          </a:rPr>
                          <m:t>𝑥</m:t>
                        </m:r>
                      </m:sub>
                    </m:sSub>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15" name="TextBox 14"/>
            <xdr:cNvSpPr txBox="1"/>
          </xdr:nvSpPr>
          <xdr:spPr>
            <a:xfrm>
              <a:off x="986117" y="6642847"/>
              <a:ext cx="29014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a:r>
                <a:rPr lang="en-US" sz="1100" b="0" i="0">
                  <a:latin typeface="Cambria Math" panose="02040503050406030204" pitchFamily="18" charset="0"/>
                  <a:ea typeface="Cambria Math" panose="02040503050406030204" pitchFamily="18" charset="0"/>
                </a:rPr>
                <a:t>𝑟_𝑥=</a:t>
              </a:r>
              <a:endParaRPr lang="en-US" sz="1100"/>
            </a:p>
          </xdr:txBody>
        </xdr:sp>
      </mc:Fallback>
    </mc:AlternateContent>
    <xdr:clientData/>
  </xdr:oneCellAnchor>
  <xdr:twoCellAnchor editAs="oneCell">
    <xdr:from>
      <xdr:col>20</xdr:col>
      <xdr:colOff>484094</xdr:colOff>
      <xdr:row>12</xdr:row>
      <xdr:rowOff>114353</xdr:rowOff>
    </xdr:from>
    <xdr:to>
      <xdr:col>25</xdr:col>
      <xdr:colOff>600100</xdr:colOff>
      <xdr:row>39</xdr:row>
      <xdr:rowOff>62753</xdr:rowOff>
    </xdr:to>
    <xdr:pic>
      <xdr:nvPicPr>
        <xdr:cNvPr id="17" name="Picture 16"/>
        <xdr:cNvPicPr>
          <a:picLocks noChangeAspect="1"/>
        </xdr:cNvPicPr>
      </xdr:nvPicPr>
      <xdr:blipFill>
        <a:blip xmlns:r="http://schemas.openxmlformats.org/officeDocument/2006/relationships" r:embed="rId1"/>
        <a:stretch>
          <a:fillRect/>
        </a:stretch>
      </xdr:blipFill>
      <xdr:spPr>
        <a:xfrm>
          <a:off x="10004612" y="2283812"/>
          <a:ext cx="3253653" cy="4780376"/>
        </a:xfrm>
        <a:prstGeom prst="rect">
          <a:avLst/>
        </a:prstGeom>
      </xdr:spPr>
    </xdr:pic>
    <xdr:clientData/>
  </xdr:twoCellAnchor>
  <xdr:twoCellAnchor editAs="oneCell">
    <xdr:from>
      <xdr:col>26</xdr:col>
      <xdr:colOff>72049</xdr:colOff>
      <xdr:row>12</xdr:row>
      <xdr:rowOff>114796</xdr:rowOff>
    </xdr:from>
    <xdr:to>
      <xdr:col>32</xdr:col>
      <xdr:colOff>259977</xdr:colOff>
      <xdr:row>39</xdr:row>
      <xdr:rowOff>35860</xdr:rowOff>
    </xdr:to>
    <xdr:pic>
      <xdr:nvPicPr>
        <xdr:cNvPr id="18" name="Picture 17"/>
        <xdr:cNvPicPr>
          <a:picLocks noChangeAspect="1"/>
        </xdr:cNvPicPr>
      </xdr:nvPicPr>
      <xdr:blipFill>
        <a:blip xmlns:r="http://schemas.openxmlformats.org/officeDocument/2006/relationships" r:embed="rId2"/>
        <a:stretch>
          <a:fillRect/>
        </a:stretch>
      </xdr:blipFill>
      <xdr:spPr>
        <a:xfrm>
          <a:off x="13357743" y="2284255"/>
          <a:ext cx="3953105" cy="4753040"/>
        </a:xfrm>
        <a:prstGeom prst="rect">
          <a:avLst/>
        </a:prstGeom>
      </xdr:spPr>
    </xdr:pic>
    <xdr:clientData/>
  </xdr:twoCellAnchor>
  <xdr:oneCellAnchor>
    <xdr:from>
      <xdr:col>1</xdr:col>
      <xdr:colOff>0</xdr:colOff>
      <xdr:row>45</xdr:row>
      <xdr:rowOff>39027</xdr:rowOff>
    </xdr:from>
    <xdr:ext cx="1222258" cy="498855"/>
    <mc:AlternateContent xmlns:mc="http://schemas.openxmlformats.org/markup-compatibility/2006" xmlns:a14="http://schemas.microsoft.com/office/drawing/2010/main">
      <mc:Choice Requires="a14">
        <xdr:sp macro="" textlink="">
          <xdr:nvSpPr>
            <xdr:cNvPr id="19" name="TextBox 18"/>
            <xdr:cNvSpPr txBox="1"/>
          </xdr:nvSpPr>
          <xdr:spPr>
            <a:xfrm>
              <a:off x="627529" y="8116227"/>
              <a:ext cx="1222258" cy="4988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𝑛</m:t>
                    </m:r>
                    <m:r>
                      <a:rPr lang="en-US" sz="1100" i="0">
                        <a:latin typeface="Cambria Math" panose="02040503050406030204" pitchFamily="18" charset="0"/>
                      </a:rPr>
                      <m:t>=</m:t>
                    </m:r>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m:rPr>
                                <m:sty m:val="p"/>
                              </m:rPr>
                              <a:rPr lang="en-US" sz="1100" b="0" i="0">
                                <a:latin typeface="Cambria Math" panose="02040503050406030204" pitchFamily="18" charset="0"/>
                              </a:rPr>
                              <m:t>TO</m:t>
                            </m:r>
                          </m:sub>
                        </m:sSub>
                        <m:r>
                          <a:rPr lang="en-US" sz="1100" i="0">
                            <a:latin typeface="Cambria Math" panose="02040503050406030204" pitchFamily="18" charset="0"/>
                          </a:rPr>
                          <m:t>⋅</m:t>
                        </m:r>
                        <m:sSubSup>
                          <m:sSubSupPr>
                            <m:ctrlPr>
                              <a:rPr lang="en-US" sz="1100" i="1">
                                <a:latin typeface="Cambria Math" panose="02040503050406030204" pitchFamily="18" charset="0"/>
                              </a:rPr>
                            </m:ctrlPr>
                          </m:sSubSupPr>
                          <m:e>
                            <m:r>
                              <a:rPr lang="en-US" sz="1100" b="0" i="1">
                                <a:latin typeface="Cambria Math" panose="02040503050406030204" pitchFamily="18" charset="0"/>
                              </a:rPr>
                              <m:t>𝑉</m:t>
                            </m:r>
                          </m:e>
                          <m:sub>
                            <m:r>
                              <a:rPr lang="en-US" sz="1100" b="0" i="1">
                                <a:latin typeface="Cambria Math" panose="02040503050406030204" pitchFamily="18" charset="0"/>
                              </a:rPr>
                              <m:t>𝑠</m:t>
                            </m:r>
                            <m:r>
                              <a:rPr lang="en-US" sz="1100" b="0" i="1">
                                <a:latin typeface="Cambria Math" panose="02040503050406030204" pitchFamily="18" charset="0"/>
                              </a:rPr>
                              <m:t>1</m:t>
                            </m:r>
                          </m:sub>
                          <m:sup>
                            <m:r>
                              <a:rPr lang="en-US" sz="1100" b="0" i="1">
                                <a:latin typeface="Cambria Math" panose="02040503050406030204" pitchFamily="18" charset="0"/>
                              </a:rPr>
                              <m:t>2</m:t>
                            </m:r>
                          </m:sup>
                        </m:sSubSup>
                      </m:num>
                      <m:den>
                        <m:d>
                          <m:dPr>
                            <m:ctrlPr>
                              <a:rPr lang="en-US" sz="1100" i="1">
                                <a:latin typeface="Cambria Math" panose="02040503050406030204" pitchFamily="18" charset="0"/>
                              </a:rPr>
                            </m:ctrlPr>
                          </m:dPr>
                          <m:e>
                            <m:r>
                              <a:rPr lang="en-US" sz="1100" b="0" i="1">
                                <a:latin typeface="Cambria Math" panose="02040503050406030204" pitchFamily="18" charset="0"/>
                              </a:rPr>
                              <m:t>𝑇</m:t>
                            </m:r>
                            <m:r>
                              <a:rPr lang="en-US" sz="1100" i="1">
                                <a:latin typeface="Cambria Math" panose="02040503050406030204" pitchFamily="18" charset="0"/>
                              </a:rPr>
                              <m:t>𝑎</m:t>
                            </m:r>
                            <m:sSup>
                              <m:sSupPr>
                                <m:ctrlPr>
                                  <a:rPr lang="en-US" sz="1100" i="1">
                                    <a:latin typeface="Cambria Math" panose="02040503050406030204" pitchFamily="18" charset="0"/>
                                  </a:rPr>
                                </m:ctrlPr>
                              </m:sSupPr>
                              <m:e>
                                <m:r>
                                  <a:rPr lang="en-US" sz="1100" i="1">
                                    <a:latin typeface="Cambria Math" panose="02040503050406030204" pitchFamily="18" charset="0"/>
                                  </a:rPr>
                                  <m:t>𝑛</m:t>
                                </m:r>
                              </m:e>
                              <m:sup>
                                <m:f>
                                  <m:fPr>
                                    <m:type m:val="skw"/>
                                    <m:ctrlPr>
                                      <a:rPr lang="en-US" sz="1100" i="1">
                                        <a:latin typeface="Cambria Math" panose="02040503050406030204" pitchFamily="18" charset="0"/>
                                      </a:rPr>
                                    </m:ctrlPr>
                                  </m:fPr>
                                  <m:num>
                                    <m:r>
                                      <a:rPr lang="en-US" sz="1100" b="0" i="0">
                                        <a:latin typeface="Cambria Math" panose="02040503050406030204" pitchFamily="18" charset="0"/>
                                      </a:rPr>
                                      <m:t>2</m:t>
                                    </m:r>
                                  </m:num>
                                  <m:den>
                                    <m:r>
                                      <a:rPr lang="en-US" sz="1100" b="0" i="0">
                                        <a:latin typeface="Cambria Math" panose="02040503050406030204" pitchFamily="18" charset="0"/>
                                      </a:rPr>
                                      <m:t>3</m:t>
                                    </m:r>
                                  </m:den>
                                </m:f>
                              </m:sup>
                            </m:sSup>
                            <m:r>
                              <a:rPr lang="en-US" sz="1100" i="1">
                                <a:latin typeface="Cambria Math" panose="02040503050406030204" pitchFamily="18" charset="0"/>
                              </a:rPr>
                              <m:t>𝛽</m:t>
                            </m:r>
                          </m:e>
                        </m:d>
                        <m:r>
                          <a:rPr lang="en-US" sz="1100" i="0">
                            <a:latin typeface="Cambria Math" panose="02040503050406030204" pitchFamily="18" charset="0"/>
                          </a:rPr>
                          <m:t>⋅</m:t>
                        </m:r>
                        <m:sSup>
                          <m:sSupPr>
                            <m:ctrlPr>
                              <a:rPr lang="en-US" sz="1100" i="1">
                                <a:latin typeface="Cambria Math" panose="02040503050406030204" pitchFamily="18" charset="0"/>
                              </a:rPr>
                            </m:ctrlPr>
                          </m:sSupPr>
                          <m:e>
                            <m:r>
                              <a:rPr lang="en-US" sz="1100" i="1">
                                <a:latin typeface="Cambria Math" panose="02040503050406030204" pitchFamily="18" charset="0"/>
                              </a:rPr>
                              <m:t>𝑤</m:t>
                            </m:r>
                          </m:e>
                          <m:sup>
                            <m:f>
                              <m:fPr>
                                <m:ctrlPr>
                                  <a:rPr lang="en-US" sz="1100" i="1">
                                    <a:latin typeface="Cambria Math" panose="02040503050406030204" pitchFamily="18" charset="0"/>
                                  </a:rPr>
                                </m:ctrlPr>
                              </m:fPr>
                              <m:num>
                                <m:r>
                                  <a:rPr lang="en-US" sz="1100" i="0">
                                    <a:latin typeface="Cambria Math" panose="02040503050406030204" pitchFamily="18" charset="0"/>
                                  </a:rPr>
                                  <m:t>1</m:t>
                                </m:r>
                              </m:num>
                              <m:den>
                                <m:r>
                                  <a:rPr lang="en-US" sz="1100" i="0">
                                    <a:latin typeface="Cambria Math" panose="02040503050406030204" pitchFamily="18" charset="0"/>
                                  </a:rPr>
                                  <m:t>3</m:t>
                                </m:r>
                              </m:den>
                            </m:f>
                          </m:sup>
                        </m:sSup>
                      </m:den>
                    </m:f>
                  </m:oMath>
                </m:oMathPara>
              </a14:m>
              <a:endParaRPr lang="en-US" sz="1100"/>
            </a:p>
          </xdr:txBody>
        </xdr:sp>
      </mc:Choice>
      <mc:Fallback xmlns="">
        <xdr:sp macro="" textlink="">
          <xdr:nvSpPr>
            <xdr:cNvPr id="19" name="TextBox 18"/>
            <xdr:cNvSpPr txBox="1"/>
          </xdr:nvSpPr>
          <xdr:spPr>
            <a:xfrm>
              <a:off x="627529" y="8116227"/>
              <a:ext cx="1222258" cy="4988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𝑛=(</a:t>
              </a:r>
              <a:r>
                <a:rPr lang="en-US" sz="1100" b="0" i="0">
                  <a:latin typeface="Cambria Math" panose="02040503050406030204" pitchFamily="18" charset="0"/>
                </a:rPr>
                <a:t>𝐶_TO</a:t>
              </a:r>
              <a:r>
                <a:rPr lang="en-US" sz="1100" i="0">
                  <a:latin typeface="Cambria Math" panose="02040503050406030204" pitchFamily="18" charset="0"/>
                </a:rPr>
                <a:t>⋅</a:t>
              </a:r>
              <a:r>
                <a:rPr lang="en-US" sz="1100" b="0" i="0">
                  <a:latin typeface="Cambria Math" panose="02040503050406030204" pitchFamily="18" charset="0"/>
                </a:rPr>
                <a:t>𝑉_𝑠1^2)/((𝑇</a:t>
              </a:r>
              <a:r>
                <a:rPr lang="en-US" sz="1100" i="0">
                  <a:latin typeface="Cambria Math" panose="02040503050406030204" pitchFamily="18" charset="0"/>
                </a:rPr>
                <a:t>𝑎𝑛^(</a:t>
              </a:r>
              <a:r>
                <a:rPr lang="en-US" sz="1100" b="0" i="0">
                  <a:latin typeface="Cambria Math" panose="02040503050406030204" pitchFamily="18" charset="0"/>
                </a:rPr>
                <a:t>2⁄3) </a:t>
              </a:r>
              <a:r>
                <a:rPr lang="en-US" sz="1100" i="0">
                  <a:latin typeface="Cambria Math" panose="02040503050406030204" pitchFamily="18" charset="0"/>
                </a:rPr>
                <a:t>𝛽)⋅𝑤^(1/3) )</a:t>
              </a:r>
              <a:endParaRPr lang="en-US" sz="1100"/>
            </a:p>
          </xdr:txBody>
        </xdr:sp>
      </mc:Fallback>
    </mc:AlternateContent>
    <xdr:clientData/>
  </xdr:oneCellAnchor>
  <xdr:oneCellAnchor>
    <xdr:from>
      <xdr:col>0</xdr:col>
      <xdr:colOff>623725</xdr:colOff>
      <xdr:row>50</xdr:row>
      <xdr:rowOff>2476</xdr:rowOff>
    </xdr:from>
    <xdr:ext cx="640080" cy="172227"/>
    <mc:AlternateContent xmlns:mc="http://schemas.openxmlformats.org/markup-compatibility/2006" xmlns:a14="http://schemas.microsoft.com/office/drawing/2010/main">
      <mc:Choice Requires="a14">
        <xdr:sp macro="" textlink="">
          <xdr:nvSpPr>
            <xdr:cNvPr id="20" name="TextBox 19"/>
            <xdr:cNvSpPr txBox="1"/>
          </xdr:nvSpPr>
          <xdr:spPr>
            <a:xfrm>
              <a:off x="623725" y="752954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r>
                    <a:rPr lang="en-US" sz="1100" b="0" i="1">
                      <a:latin typeface="Cambria Math" panose="02040503050406030204" pitchFamily="18" charset="0"/>
                    </a:rPr>
                    <m:t>𝑛</m:t>
                  </m:r>
                </m:oMath>
              </a14:m>
              <a:r>
                <a:rPr lang="en-US" sz="1100"/>
                <a:t> =</a:t>
              </a:r>
            </a:p>
          </xdr:txBody>
        </xdr:sp>
      </mc:Choice>
      <mc:Fallback xmlns="">
        <xdr:sp macro="" textlink="">
          <xdr:nvSpPr>
            <xdr:cNvPr id="20" name="TextBox 19"/>
            <xdr:cNvSpPr txBox="1"/>
          </xdr:nvSpPr>
          <xdr:spPr>
            <a:xfrm>
              <a:off x="623725" y="752954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𝑛</a:t>
              </a:r>
              <a:r>
                <a:rPr lang="en-US" sz="1100"/>
                <a:t> =</a:t>
              </a:r>
            </a:p>
          </xdr:txBody>
        </xdr:sp>
      </mc:Fallback>
    </mc:AlternateContent>
    <xdr:clientData/>
  </xdr:oneCellAnchor>
  <xdr:oneCellAnchor>
    <xdr:from>
      <xdr:col>4</xdr:col>
      <xdr:colOff>0</xdr:colOff>
      <xdr:row>45</xdr:row>
      <xdr:rowOff>0</xdr:rowOff>
    </xdr:from>
    <xdr:ext cx="640080" cy="172227"/>
    <mc:AlternateContent xmlns:mc="http://schemas.openxmlformats.org/markup-compatibility/2006" xmlns:a14="http://schemas.microsoft.com/office/drawing/2010/main">
      <mc:Choice Requires="a14">
        <xdr:sp macro="" textlink="">
          <xdr:nvSpPr>
            <xdr:cNvPr id="21" name="TextBox 20"/>
            <xdr:cNvSpPr txBox="1"/>
          </xdr:nvSpPr>
          <xdr:spPr>
            <a:xfrm>
              <a:off x="627017" y="5072743"/>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𝑇𝑂</m:t>
                      </m:r>
                    </m:sub>
                  </m:sSub>
                </m:oMath>
              </a14:m>
              <a:r>
                <a:rPr lang="en-US" sz="1100"/>
                <a:t> =</a:t>
              </a:r>
            </a:p>
          </xdr:txBody>
        </xdr:sp>
      </mc:Choice>
      <mc:Fallback xmlns="">
        <xdr:sp macro="" textlink="">
          <xdr:nvSpPr>
            <xdr:cNvPr id="21" name="TextBox 20"/>
            <xdr:cNvSpPr txBox="1"/>
          </xdr:nvSpPr>
          <xdr:spPr>
            <a:xfrm>
              <a:off x="627017" y="5072743"/>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𝐶_𝑇𝑂</a:t>
              </a:r>
              <a:r>
                <a:rPr lang="en-US" sz="1100"/>
                <a:t> =</a:t>
              </a:r>
            </a:p>
          </xdr:txBody>
        </xdr:sp>
      </mc:Fallback>
    </mc:AlternateContent>
    <xdr:clientData/>
  </xdr:oneCellAnchor>
  <xdr:oneCellAnchor>
    <xdr:from>
      <xdr:col>4</xdr:col>
      <xdr:colOff>0</xdr:colOff>
      <xdr:row>46</xdr:row>
      <xdr:rowOff>0</xdr:rowOff>
    </xdr:from>
    <xdr:ext cx="640080" cy="172227"/>
    <mc:AlternateContent xmlns:mc="http://schemas.openxmlformats.org/markup-compatibility/2006" xmlns:a14="http://schemas.microsoft.com/office/drawing/2010/main">
      <mc:Choice Requires="a14">
        <xdr:sp macro="" textlink="">
          <xdr:nvSpPr>
            <xdr:cNvPr id="22" name="TextBox 21"/>
            <xdr:cNvSpPr txBox="1"/>
          </xdr:nvSpPr>
          <xdr:spPr>
            <a:xfrm>
              <a:off x="627017" y="5246914"/>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𝑠</m:t>
                      </m:r>
                      <m:r>
                        <a:rPr lang="en-US" sz="1100" b="0" i="1">
                          <a:latin typeface="Cambria Math" panose="02040503050406030204" pitchFamily="18" charset="0"/>
                        </a:rPr>
                        <m:t>1</m:t>
                      </m:r>
                    </m:sub>
                  </m:sSub>
                </m:oMath>
              </a14:m>
              <a:r>
                <a:rPr lang="en-US" sz="1100"/>
                <a:t> =</a:t>
              </a:r>
            </a:p>
          </xdr:txBody>
        </xdr:sp>
      </mc:Choice>
      <mc:Fallback xmlns="">
        <xdr:sp macro="" textlink="">
          <xdr:nvSpPr>
            <xdr:cNvPr id="22" name="TextBox 21"/>
            <xdr:cNvSpPr txBox="1"/>
          </xdr:nvSpPr>
          <xdr:spPr>
            <a:xfrm>
              <a:off x="627017" y="5246914"/>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𝑉_𝑠1</a:t>
              </a:r>
              <a:r>
                <a:rPr lang="en-US" sz="1100"/>
                <a:t> =</a:t>
              </a:r>
            </a:p>
          </xdr:txBody>
        </xdr:sp>
      </mc:Fallback>
    </mc:AlternateContent>
    <xdr:clientData/>
  </xdr:oneCellAnchor>
  <xdr:oneCellAnchor>
    <xdr:from>
      <xdr:col>4</xdr:col>
      <xdr:colOff>0</xdr:colOff>
      <xdr:row>47</xdr:row>
      <xdr:rowOff>10653</xdr:rowOff>
    </xdr:from>
    <xdr:ext cx="627529" cy="172227"/>
    <mc:AlternateContent xmlns:mc="http://schemas.openxmlformats.org/markup-compatibility/2006" xmlns:a14="http://schemas.microsoft.com/office/drawing/2010/main">
      <mc:Choice Requires="a14">
        <xdr:sp macro="" textlink="">
          <xdr:nvSpPr>
            <xdr:cNvPr id="23" name="TextBox 22"/>
            <xdr:cNvSpPr txBox="1"/>
          </xdr:nvSpPr>
          <xdr:spPr>
            <a:xfrm>
              <a:off x="2528047" y="8446441"/>
              <a:ext cx="6275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Para xmlns:m="http://schemas.openxmlformats.org/officeDocument/2006/math">
                  <m:oMathParaPr>
                    <m:jc m:val="right"/>
                  </m:oMathParaPr>
                  <m:oMath xmlns:m="http://schemas.openxmlformats.org/officeDocument/2006/math">
                    <m:r>
                      <a:rPr lang="en-US" sz="1100" i="1">
                        <a:latin typeface="Cambria Math" panose="02040503050406030204" pitchFamily="18" charset="0"/>
                        <a:ea typeface="Cambria Math" panose="02040503050406030204" pitchFamily="18" charset="0"/>
                      </a:rPr>
                      <m:t>𝛽</m:t>
                    </m:r>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23" name="TextBox 22"/>
            <xdr:cNvSpPr txBox="1"/>
          </xdr:nvSpPr>
          <xdr:spPr>
            <a:xfrm>
              <a:off x="2528047" y="8446441"/>
              <a:ext cx="6275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i="0">
                  <a:latin typeface="Cambria Math" panose="02040503050406030204" pitchFamily="18" charset="0"/>
                  <a:ea typeface="Cambria Math" panose="02040503050406030204" pitchFamily="18" charset="0"/>
                </a:rPr>
                <a:t>𝛽</a:t>
              </a:r>
              <a:r>
                <a:rPr lang="en-US" sz="1100" b="0" i="0">
                  <a:latin typeface="Cambria Math" panose="02040503050406030204" pitchFamily="18" charset="0"/>
                  <a:ea typeface="Cambria Math" panose="02040503050406030204" pitchFamily="18" charset="0"/>
                </a:rPr>
                <a:t>=</a:t>
              </a:r>
              <a:endParaRPr lang="en-US" sz="1100"/>
            </a:p>
          </xdr:txBody>
        </xdr:sp>
      </mc:Fallback>
    </mc:AlternateContent>
    <xdr:clientData/>
  </xdr:oneCellAnchor>
  <xdr:oneCellAnchor>
    <xdr:from>
      <xdr:col>3</xdr:col>
      <xdr:colOff>627528</xdr:colOff>
      <xdr:row>48</xdr:row>
      <xdr:rowOff>1945</xdr:rowOff>
    </xdr:from>
    <xdr:ext cx="627529" cy="177349"/>
    <mc:AlternateContent xmlns:mc="http://schemas.openxmlformats.org/markup-compatibility/2006" xmlns:a14="http://schemas.microsoft.com/office/drawing/2010/main">
      <mc:Choice Requires="a14">
        <xdr:sp macro="" textlink="">
          <xdr:nvSpPr>
            <xdr:cNvPr id="24" name="TextBox 23"/>
            <xdr:cNvSpPr txBox="1"/>
          </xdr:nvSpPr>
          <xdr:spPr>
            <a:xfrm>
              <a:off x="2528046" y="8617027"/>
              <a:ext cx="627529" cy="1773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Para xmlns:m="http://schemas.openxmlformats.org/officeDocument/2006/math">
                  <m:oMathParaPr>
                    <m:jc m:val="right"/>
                  </m:oMathParaPr>
                  <m:oMath xmlns:m="http://schemas.openxmlformats.org/officeDocument/2006/math">
                    <m:r>
                      <a:rPr lang="en-US" sz="1100" b="0" i="1">
                        <a:latin typeface="Cambria Math" panose="02040503050406030204" pitchFamily="18" charset="0"/>
                        <a:ea typeface="Cambria Math" panose="02040503050406030204" pitchFamily="18" charset="0"/>
                      </a:rPr>
                      <m:t>𝑊</m:t>
                    </m:r>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24" name="TextBox 23"/>
            <xdr:cNvSpPr txBox="1"/>
          </xdr:nvSpPr>
          <xdr:spPr>
            <a:xfrm>
              <a:off x="2528046" y="8617027"/>
              <a:ext cx="627529" cy="1773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ea typeface="Cambria Math" panose="02040503050406030204" pitchFamily="18" charset="0"/>
                </a:rPr>
                <a:t>𝑊=</a:t>
              </a:r>
              <a:endParaRPr lang="en-US" sz="1100"/>
            </a:p>
          </xdr:txBody>
        </xdr:sp>
      </mc:Fallback>
    </mc:AlternateContent>
    <xdr:clientData/>
  </xdr:oneCellAnchor>
  <xdr:oneCellAnchor>
    <xdr:from>
      <xdr:col>1</xdr:col>
      <xdr:colOff>0</xdr:colOff>
      <xdr:row>40</xdr:row>
      <xdr:rowOff>0</xdr:rowOff>
    </xdr:from>
    <xdr:ext cx="640080" cy="172227"/>
    <mc:AlternateContent xmlns:mc="http://schemas.openxmlformats.org/markup-compatibility/2006" xmlns:a14="http://schemas.microsoft.com/office/drawing/2010/main">
      <mc:Choice Requires="a14">
        <xdr:sp macro="" textlink="">
          <xdr:nvSpPr>
            <xdr:cNvPr id="27" name="TextBox 26"/>
            <xdr:cNvSpPr txBox="1"/>
          </xdr:nvSpPr>
          <xdr:spPr>
            <a:xfrm>
              <a:off x="627529" y="7001435"/>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𝑤</m:t>
                      </m:r>
                    </m:sub>
                  </m:sSub>
                </m:oMath>
              </a14:m>
              <a:r>
                <a:rPr lang="en-US" sz="1100"/>
                <a:t> =</a:t>
              </a:r>
            </a:p>
          </xdr:txBody>
        </xdr:sp>
      </mc:Choice>
      <mc:Fallback xmlns="">
        <xdr:sp macro="" textlink="">
          <xdr:nvSpPr>
            <xdr:cNvPr id="27" name="TextBox 26"/>
            <xdr:cNvSpPr txBox="1"/>
          </xdr:nvSpPr>
          <xdr:spPr>
            <a:xfrm>
              <a:off x="627529" y="7001435"/>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𝑛_𝑤</a:t>
              </a:r>
              <a:r>
                <a:rPr lang="en-US" sz="1100"/>
                <a:t> =</a:t>
              </a:r>
            </a:p>
          </xdr:txBody>
        </xdr:sp>
      </mc:Fallback>
    </mc:AlternateContent>
    <xdr:clientData/>
  </xdr:oneCellAnchor>
  <xdr:oneCellAnchor>
    <xdr:from>
      <xdr:col>1</xdr:col>
      <xdr:colOff>1051</xdr:colOff>
      <xdr:row>39</xdr:row>
      <xdr:rowOff>1194</xdr:rowOff>
    </xdr:from>
    <xdr:ext cx="640080" cy="172227"/>
    <mc:AlternateContent xmlns:mc="http://schemas.openxmlformats.org/markup-compatibility/2006" xmlns:a14="http://schemas.microsoft.com/office/drawing/2010/main">
      <mc:Choice Requires="a14">
        <xdr:sp macro="" textlink="">
          <xdr:nvSpPr>
            <xdr:cNvPr id="29" name="TextBox 28"/>
            <xdr:cNvSpPr txBox="1"/>
          </xdr:nvSpPr>
          <xdr:spPr>
            <a:xfrm>
              <a:off x="628580" y="3775335"/>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𝑤</m:t>
                      </m:r>
                    </m:sub>
                  </m:sSub>
                </m:oMath>
              </a14:m>
              <a:r>
                <a:rPr lang="en-US" sz="1100"/>
                <a:t> =</a:t>
              </a:r>
            </a:p>
          </xdr:txBody>
        </xdr:sp>
      </mc:Choice>
      <mc:Fallback xmlns="">
        <xdr:sp macro="" textlink="">
          <xdr:nvSpPr>
            <xdr:cNvPr id="29" name="TextBox 28"/>
            <xdr:cNvSpPr txBox="1"/>
          </xdr:nvSpPr>
          <xdr:spPr>
            <a:xfrm>
              <a:off x="628580" y="3775335"/>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𝑛_𝑤</a:t>
              </a:r>
              <a:r>
                <a:rPr lang="en-US" sz="1100"/>
                <a:t> =</a:t>
              </a:r>
            </a:p>
          </xdr:txBody>
        </xdr:sp>
      </mc:Fallback>
    </mc:AlternateContent>
    <xdr:clientData/>
  </xdr:oneCellAnchor>
  <xdr:oneCellAnchor>
    <xdr:from>
      <xdr:col>6</xdr:col>
      <xdr:colOff>0</xdr:colOff>
      <xdr:row>37</xdr:row>
      <xdr:rowOff>0</xdr:rowOff>
    </xdr:from>
    <xdr:ext cx="627529" cy="172227"/>
    <mc:AlternateContent xmlns:mc="http://schemas.openxmlformats.org/markup-compatibility/2006" xmlns:a14="http://schemas.microsoft.com/office/drawing/2010/main">
      <mc:Choice Requires="a14">
        <xdr:sp macro="" textlink="">
          <xdr:nvSpPr>
            <xdr:cNvPr id="30" name="TextBox 29"/>
            <xdr:cNvSpPr txBox="1"/>
          </xdr:nvSpPr>
          <xdr:spPr>
            <a:xfrm>
              <a:off x="3783106" y="6642847"/>
              <a:ext cx="6275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Para xmlns:m="http://schemas.openxmlformats.org/officeDocument/2006/math">
                  <m:oMathParaPr>
                    <m:jc m:val="right"/>
                  </m:oMathParaPr>
                  <m:oMath xmlns:m="http://schemas.openxmlformats.org/officeDocument/2006/math">
                    <m:sSub>
                      <m:sSubPr>
                        <m:ctrlPr>
                          <a:rPr lang="en-US" sz="1100" b="0" i="1">
                            <a:latin typeface="Cambria Math" panose="02040503050406030204" pitchFamily="18" charset="0"/>
                            <a:ea typeface="Cambria Math" panose="02040503050406030204" pitchFamily="18" charset="0"/>
                          </a:rPr>
                        </m:ctrlPr>
                      </m:sSubPr>
                      <m:e>
                        <m:r>
                          <a:rPr lang="en-US" sz="1100" b="0" i="1">
                            <a:latin typeface="Cambria Math" panose="02040503050406030204" pitchFamily="18" charset="0"/>
                            <a:ea typeface="Cambria Math" panose="02040503050406030204" pitchFamily="18" charset="0"/>
                          </a:rPr>
                          <m:t>𝑟</m:t>
                        </m:r>
                      </m:e>
                      <m:sub>
                        <m:r>
                          <a:rPr lang="en-US" sz="1100" b="0" i="1">
                            <a:latin typeface="Cambria Math" panose="02040503050406030204" pitchFamily="18" charset="0"/>
                            <a:ea typeface="Cambria Math" panose="02040503050406030204" pitchFamily="18" charset="0"/>
                          </a:rPr>
                          <m:t>𝑥</m:t>
                        </m:r>
                      </m:sub>
                    </m:sSub>
                    <m:r>
                      <a:rPr lang="en-US" sz="1100" b="0" i="1">
                        <a:latin typeface="Cambria Math" panose="02040503050406030204" pitchFamily="18" charset="0"/>
                        <a:ea typeface="Cambria Math" panose="02040503050406030204" pitchFamily="18" charset="0"/>
                      </a:rPr>
                      <m:t>=</m:t>
                    </m:r>
                  </m:oMath>
                </m:oMathPara>
              </a14:m>
              <a:endParaRPr lang="en-US" sz="1100"/>
            </a:p>
          </xdr:txBody>
        </xdr:sp>
      </mc:Choice>
      <mc:Fallback xmlns="">
        <xdr:sp macro="" textlink="">
          <xdr:nvSpPr>
            <xdr:cNvPr id="30" name="TextBox 29"/>
            <xdr:cNvSpPr txBox="1"/>
          </xdr:nvSpPr>
          <xdr:spPr>
            <a:xfrm>
              <a:off x="3783106" y="6642847"/>
              <a:ext cx="62752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ea typeface="Cambria Math" panose="02040503050406030204" pitchFamily="18" charset="0"/>
                </a:rPr>
                <a:t>𝑟_𝑥=</a:t>
              </a:r>
              <a:endParaRPr lang="en-US" sz="1100"/>
            </a:p>
          </xdr:txBody>
        </xdr:sp>
      </mc:Fallback>
    </mc:AlternateContent>
    <xdr:clientData/>
  </xdr:oneCellAnchor>
  <xdr:oneCellAnchor>
    <xdr:from>
      <xdr:col>6</xdr:col>
      <xdr:colOff>0</xdr:colOff>
      <xdr:row>40</xdr:row>
      <xdr:rowOff>0</xdr:rowOff>
    </xdr:from>
    <xdr:ext cx="640080" cy="172227"/>
    <mc:AlternateContent xmlns:mc="http://schemas.openxmlformats.org/markup-compatibility/2006" xmlns:a14="http://schemas.microsoft.com/office/drawing/2010/main">
      <mc:Choice Requires="a14">
        <xdr:sp macro="" textlink="">
          <xdr:nvSpPr>
            <xdr:cNvPr id="31" name="TextBox 30"/>
            <xdr:cNvSpPr txBox="1"/>
          </xdr:nvSpPr>
          <xdr:spPr>
            <a:xfrm>
              <a:off x="627529" y="718072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𝑤</m:t>
                      </m:r>
                    </m:sub>
                  </m:sSub>
                </m:oMath>
              </a14:m>
              <a:r>
                <a:rPr lang="en-US" sz="1100"/>
                <a:t> =</a:t>
              </a:r>
            </a:p>
          </xdr:txBody>
        </xdr:sp>
      </mc:Choice>
      <mc:Fallback xmlns="">
        <xdr:sp macro="" textlink="">
          <xdr:nvSpPr>
            <xdr:cNvPr id="31" name="TextBox 30"/>
            <xdr:cNvSpPr txBox="1"/>
          </xdr:nvSpPr>
          <xdr:spPr>
            <a:xfrm>
              <a:off x="627529" y="718072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𝑛_𝑤</a:t>
              </a:r>
              <a:r>
                <a:rPr lang="en-US" sz="1100"/>
                <a:t> =</a:t>
              </a:r>
            </a:p>
          </xdr:txBody>
        </xdr:sp>
      </mc:Fallback>
    </mc:AlternateContent>
    <xdr:clientData/>
  </xdr:oneCellAnchor>
  <xdr:oneCellAnchor>
    <xdr:from>
      <xdr:col>6</xdr:col>
      <xdr:colOff>1051</xdr:colOff>
      <xdr:row>39</xdr:row>
      <xdr:rowOff>1194</xdr:rowOff>
    </xdr:from>
    <xdr:ext cx="640080" cy="172227"/>
    <mc:AlternateContent xmlns:mc="http://schemas.openxmlformats.org/markup-compatibility/2006" xmlns:a14="http://schemas.microsoft.com/office/drawing/2010/main">
      <mc:Choice Requires="a14">
        <xdr:sp macro="" textlink="">
          <xdr:nvSpPr>
            <xdr:cNvPr id="32" name="TextBox 31"/>
            <xdr:cNvSpPr txBox="1"/>
          </xdr:nvSpPr>
          <xdr:spPr>
            <a:xfrm>
              <a:off x="628580" y="700262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14:m>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𝑛</m:t>
                      </m:r>
                    </m:e>
                    <m:sub>
                      <m:r>
                        <a:rPr lang="en-US" sz="1100" b="0" i="1">
                          <a:latin typeface="Cambria Math" panose="02040503050406030204" pitchFamily="18" charset="0"/>
                        </a:rPr>
                        <m:t>𝑤</m:t>
                      </m:r>
                    </m:sub>
                  </m:sSub>
                </m:oMath>
              </a14:m>
              <a:r>
                <a:rPr lang="en-US" sz="1100"/>
                <a:t> =</a:t>
              </a:r>
            </a:p>
          </xdr:txBody>
        </xdr:sp>
      </mc:Choice>
      <mc:Fallback xmlns="">
        <xdr:sp macro="" textlink="">
          <xdr:nvSpPr>
            <xdr:cNvPr id="32" name="TextBox 31"/>
            <xdr:cNvSpPr txBox="1"/>
          </xdr:nvSpPr>
          <xdr:spPr>
            <a:xfrm>
              <a:off x="628580" y="7002629"/>
              <a:ext cx="64008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r"/>
              <a:r>
                <a:rPr lang="en-US" sz="1100" b="0" i="0">
                  <a:latin typeface="Cambria Math" panose="02040503050406030204" pitchFamily="18" charset="0"/>
                </a:rPr>
                <a:t>𝑛_𝑤</a:t>
              </a:r>
              <a:r>
                <a:rPr lang="en-US" sz="1100"/>
                <a:t> =</a:t>
              </a:r>
            </a:p>
          </xdr:txBody>
        </xdr:sp>
      </mc:Fallback>
    </mc:AlternateContent>
    <xdr:clientData/>
  </xdr:oneCellAnchor>
  <xdr:twoCellAnchor editAs="oneCell">
    <xdr:from>
      <xdr:col>6</xdr:col>
      <xdr:colOff>27226</xdr:colOff>
      <xdr:row>25</xdr:row>
      <xdr:rowOff>52043</xdr:rowOff>
    </xdr:from>
    <xdr:to>
      <xdr:col>9</xdr:col>
      <xdr:colOff>290698</xdr:colOff>
      <xdr:row>33</xdr:row>
      <xdr:rowOff>53790</xdr:rowOff>
    </xdr:to>
    <xdr:pic>
      <xdr:nvPicPr>
        <xdr:cNvPr id="26" name="Picture 25"/>
        <xdr:cNvPicPr>
          <a:picLocks noChangeAspect="1"/>
        </xdr:cNvPicPr>
      </xdr:nvPicPr>
      <xdr:blipFill rotWithShape="1">
        <a:blip xmlns:r="http://schemas.openxmlformats.org/officeDocument/2006/relationships" r:embed="rId2"/>
        <a:srcRect r="50118" b="72238"/>
        <a:stretch/>
      </xdr:blipFill>
      <xdr:spPr>
        <a:xfrm>
          <a:off x="3810332" y="4543361"/>
          <a:ext cx="2146060" cy="1436100"/>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95880"/>
          <a:ext cx="2553900" cy="642297"/>
          <a:chOff x="40822" y="1267641"/>
          <a:chExt cx="2570933" cy="630195"/>
        </a:xfrm>
      </xdr:grpSpPr>
      <xdr:pic>
        <xdr:nvPicPr>
          <xdr:cNvPr id="34" name="Picture 33">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5" name="Picture 34"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61</xdr:row>
      <xdr:rowOff>40821</xdr:rowOff>
    </xdr:from>
    <xdr:to>
      <xdr:col>4</xdr:col>
      <xdr:colOff>66675</xdr:colOff>
      <xdr:row>64</xdr:row>
      <xdr:rowOff>145236</xdr:rowOff>
    </xdr:to>
    <xdr:grpSp>
      <xdr:nvGrpSpPr>
        <xdr:cNvPr id="36" name="Group 35"/>
        <xdr:cNvGrpSpPr/>
      </xdr:nvGrpSpPr>
      <xdr:grpSpPr>
        <a:xfrm>
          <a:off x="40822" y="10986727"/>
          <a:ext cx="2553900" cy="642297"/>
          <a:chOff x="40822" y="1267641"/>
          <a:chExt cx="2570933" cy="630195"/>
        </a:xfrm>
      </xdr:grpSpPr>
      <xdr:pic>
        <xdr:nvPicPr>
          <xdr:cNvPr id="37" name="Picture 36">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8" name="Picture 37"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8" customWidth="1"/>
    <col min="18" max="19" width="5.33203125" style="69" customWidth="1"/>
    <col min="20" max="25" width="9.109375" style="71"/>
    <col min="26" max="16384" width="9.109375" style="20"/>
  </cols>
  <sheetData>
    <row r="1" spans="1:25" s="5" customFormat="1" ht="13.8" x14ac:dyDescent="0.3">
      <c r="A1" s="1"/>
      <c r="B1" s="2" t="s">
        <v>1</v>
      </c>
      <c r="C1" s="3" t="s">
        <v>0</v>
      </c>
      <c r="D1" s="1"/>
      <c r="E1" s="1"/>
      <c r="F1" s="2" t="s">
        <v>11</v>
      </c>
      <c r="G1" s="4"/>
      <c r="H1" s="1"/>
      <c r="I1" s="1"/>
      <c r="J1" s="1"/>
      <c r="K1" s="1"/>
      <c r="M1" s="64"/>
      <c r="N1" s="64"/>
      <c r="O1" s="64"/>
      <c r="P1" s="64"/>
      <c r="Q1" s="64"/>
      <c r="R1" s="64"/>
      <c r="S1" s="64"/>
      <c r="T1" s="65"/>
      <c r="U1" s="65"/>
      <c r="V1" s="65"/>
      <c r="W1" s="66"/>
      <c r="X1" s="67"/>
      <c r="Y1" s="65"/>
    </row>
    <row r="2" spans="1:25" s="5" customFormat="1" ht="13.8" x14ac:dyDescent="0.3">
      <c r="A2" s="1"/>
      <c r="B2" s="2" t="s">
        <v>2</v>
      </c>
      <c r="C2" s="3" t="s">
        <v>10</v>
      </c>
      <c r="D2" s="1"/>
      <c r="E2" s="1"/>
      <c r="F2" s="2" t="s">
        <v>5</v>
      </c>
      <c r="G2" s="3"/>
      <c r="H2" s="1"/>
      <c r="I2" s="1"/>
      <c r="J2" s="1"/>
      <c r="K2" s="1"/>
      <c r="M2" s="64"/>
      <c r="N2" s="64"/>
      <c r="O2" s="64"/>
      <c r="P2" s="64"/>
      <c r="Q2" s="64"/>
      <c r="R2" s="64"/>
      <c r="S2" s="64"/>
      <c r="T2" s="65"/>
      <c r="U2" s="65"/>
      <c r="V2" s="65"/>
      <c r="W2" s="66"/>
      <c r="X2" s="67"/>
      <c r="Y2" s="65"/>
    </row>
    <row r="3" spans="1:25" s="5" customFormat="1" ht="13.8" x14ac:dyDescent="0.3">
      <c r="A3" s="1"/>
      <c r="B3" s="2" t="s">
        <v>3</v>
      </c>
      <c r="C3" s="10"/>
      <c r="D3" s="1"/>
      <c r="E3" s="1"/>
      <c r="F3" s="2" t="s">
        <v>4</v>
      </c>
      <c r="G3" s="3"/>
      <c r="H3" s="1"/>
      <c r="I3" s="1"/>
      <c r="J3" s="1"/>
      <c r="K3" s="1"/>
      <c r="M3" s="64"/>
      <c r="N3" s="64"/>
      <c r="O3" s="64"/>
      <c r="P3" s="64"/>
      <c r="Q3" s="64"/>
      <c r="R3" s="64"/>
      <c r="S3" s="64"/>
      <c r="T3" s="65"/>
      <c r="U3" s="65"/>
      <c r="V3" s="65"/>
      <c r="W3" s="66"/>
      <c r="X3" s="67"/>
      <c r="Y3" s="65"/>
    </row>
    <row r="4" spans="1:25" s="5" customFormat="1" ht="13.8" x14ac:dyDescent="0.3">
      <c r="A4" s="1"/>
      <c r="B4" s="2" t="s">
        <v>24</v>
      </c>
      <c r="C4" s="4"/>
      <c r="D4" s="1"/>
      <c r="E4" s="1"/>
      <c r="F4" s="2" t="s">
        <v>25</v>
      </c>
      <c r="G4" s="3" t="s">
        <v>26</v>
      </c>
      <c r="H4" s="1"/>
      <c r="I4" s="1"/>
      <c r="J4" s="1"/>
      <c r="K4" s="1"/>
      <c r="M4" s="64"/>
      <c r="N4" s="64"/>
      <c r="O4" s="64"/>
      <c r="P4" s="64"/>
      <c r="Q4" s="68"/>
      <c r="R4" s="69"/>
      <c r="S4" s="69"/>
      <c r="T4" s="65"/>
      <c r="U4" s="65"/>
      <c r="V4" s="65"/>
      <c r="W4" s="66"/>
      <c r="X4" s="67"/>
      <c r="Y4" s="65"/>
    </row>
    <row r="5" spans="1:25" s="5" customFormat="1" ht="13.8" x14ac:dyDescent="0.3">
      <c r="A5" s="1"/>
      <c r="B5" s="2" t="s">
        <v>27</v>
      </c>
      <c r="C5" s="4"/>
      <c r="D5" s="1"/>
      <c r="E5" s="2"/>
      <c r="F5" s="1"/>
      <c r="G5" s="1"/>
      <c r="H5" s="1"/>
      <c r="I5" s="1"/>
      <c r="J5" s="1"/>
      <c r="K5" s="1"/>
      <c r="M5" s="64"/>
      <c r="N5" s="64"/>
      <c r="O5" s="64"/>
      <c r="P5" s="64"/>
      <c r="Q5" s="68"/>
      <c r="R5" s="69"/>
      <c r="S5" s="69"/>
      <c r="T5" s="65"/>
      <c r="U5" s="65"/>
      <c r="V5" s="65"/>
      <c r="W5" s="66"/>
      <c r="X5" s="67"/>
      <c r="Y5" s="65"/>
    </row>
    <row r="6" spans="1:25" s="5" customFormat="1" ht="13.8" x14ac:dyDescent="0.3">
      <c r="A6" s="1"/>
      <c r="B6" s="1" t="s">
        <v>7</v>
      </c>
      <c r="C6" s="13"/>
      <c r="D6" s="1"/>
      <c r="E6" s="1"/>
      <c r="F6" s="1"/>
      <c r="G6" s="1"/>
      <c r="H6" s="1"/>
      <c r="I6" s="1"/>
      <c r="J6" s="1"/>
      <c r="K6" s="1"/>
      <c r="M6" s="64"/>
      <c r="N6" s="64"/>
      <c r="O6" s="64"/>
      <c r="P6" s="64"/>
      <c r="Q6" s="68"/>
      <c r="R6" s="69"/>
      <c r="S6" s="69"/>
      <c r="T6" s="65"/>
      <c r="U6" s="65"/>
      <c r="V6" s="65"/>
      <c r="W6" s="66"/>
      <c r="X6" s="67"/>
      <c r="Y6" s="65"/>
    </row>
    <row r="7" spans="1:25" s="5" customFormat="1" ht="13.8" x14ac:dyDescent="0.3">
      <c r="A7" s="1"/>
      <c r="B7" s="1"/>
      <c r="C7" s="1"/>
      <c r="D7" s="1"/>
      <c r="E7" s="1"/>
      <c r="F7" s="1"/>
      <c r="G7" s="1"/>
      <c r="H7" s="1"/>
      <c r="I7" s="1"/>
      <c r="J7" s="1"/>
      <c r="K7" s="1"/>
      <c r="M7" s="64"/>
      <c r="N7" s="64"/>
      <c r="O7" s="64"/>
      <c r="P7" s="64"/>
      <c r="Q7" s="68"/>
      <c r="R7" s="69"/>
      <c r="S7" s="69"/>
      <c r="T7" s="65"/>
      <c r="U7" s="65"/>
      <c r="V7" s="65"/>
      <c r="W7" s="66"/>
      <c r="X7" s="67"/>
      <c r="Y7" s="65"/>
    </row>
    <row r="8" spans="1:25" s="5" customFormat="1" ht="13.8" x14ac:dyDescent="0.3">
      <c r="A8" s="14"/>
      <c r="E8" s="7"/>
      <c r="F8" s="8"/>
      <c r="H8" s="15"/>
      <c r="I8" s="7"/>
      <c r="J8" s="16"/>
      <c r="K8" s="17"/>
      <c r="L8" s="18"/>
      <c r="M8" s="64"/>
      <c r="N8" s="64"/>
      <c r="O8" s="64"/>
      <c r="P8" s="64"/>
      <c r="Q8" s="68"/>
      <c r="R8" s="69"/>
      <c r="S8" s="69"/>
      <c r="T8" s="65"/>
      <c r="U8" s="65"/>
      <c r="V8" s="65"/>
      <c r="W8" s="65"/>
      <c r="X8" s="65"/>
      <c r="Y8" s="65"/>
    </row>
    <row r="9" spans="1:25" s="5" customFormat="1" ht="13.8" x14ac:dyDescent="0.3">
      <c r="E9" s="7"/>
      <c r="F9" s="15"/>
      <c r="H9" s="15"/>
      <c r="I9" s="7"/>
      <c r="J9" s="17"/>
      <c r="K9" s="17"/>
      <c r="L9" s="18"/>
      <c r="M9" s="64"/>
      <c r="N9" s="64"/>
      <c r="O9" s="64"/>
      <c r="P9" s="64"/>
      <c r="Q9" s="68"/>
      <c r="R9" s="69"/>
      <c r="S9" s="69"/>
      <c r="T9" s="65"/>
      <c r="U9" s="65"/>
      <c r="V9" s="65"/>
      <c r="W9" s="65"/>
      <c r="X9" s="65"/>
      <c r="Y9" s="65"/>
    </row>
    <row r="10" spans="1:25" s="5" customFormat="1" ht="13.8" x14ac:dyDescent="0.3">
      <c r="E10" s="7"/>
      <c r="F10" s="15"/>
      <c r="H10" s="15"/>
      <c r="I10" s="7"/>
      <c r="J10" s="8"/>
      <c r="K10" s="15"/>
      <c r="L10" s="18"/>
      <c r="M10" s="64"/>
      <c r="N10" s="64"/>
      <c r="O10" s="64"/>
      <c r="P10" s="64"/>
      <c r="Q10" s="68"/>
      <c r="R10" s="69"/>
      <c r="S10" s="69"/>
      <c r="T10" s="65"/>
      <c r="U10" s="65"/>
      <c r="V10" s="65"/>
      <c r="W10" s="65"/>
      <c r="X10" s="65"/>
      <c r="Y10" s="65"/>
    </row>
    <row r="11" spans="1:25" s="5" customFormat="1" ht="13.8" x14ac:dyDescent="0.3">
      <c r="E11" s="7"/>
      <c r="F11" s="15"/>
      <c r="I11" s="19"/>
      <c r="J11" s="8"/>
      <c r="M11" s="64"/>
      <c r="N11" s="64"/>
      <c r="O11" s="64"/>
      <c r="P11" s="64"/>
      <c r="Q11" s="64"/>
      <c r="R11" s="64"/>
      <c r="S11" s="64"/>
      <c r="T11" s="65"/>
      <c r="U11" s="65"/>
      <c r="V11" s="65"/>
      <c r="W11" s="65"/>
      <c r="X11" s="65"/>
      <c r="Y11" s="65"/>
    </row>
    <row r="12" spans="1:25" x14ac:dyDescent="0.3">
      <c r="C12" s="21" t="str">
        <f>G4</f>
        <v>IMPORTANT INFORMATION</v>
      </c>
      <c r="M12" s="64"/>
      <c r="N12" s="64"/>
      <c r="O12" s="64"/>
      <c r="P12" s="64"/>
      <c r="Q12" s="70"/>
      <c r="R12" s="70"/>
      <c r="S12" s="70"/>
    </row>
    <row r="13" spans="1:25" s="5" customFormat="1" ht="13.8" x14ac:dyDescent="0.3">
      <c r="M13" s="64"/>
      <c r="N13" s="64"/>
      <c r="O13" s="64"/>
      <c r="P13" s="64"/>
      <c r="Q13" s="64"/>
      <c r="R13" s="64"/>
      <c r="S13" s="64"/>
      <c r="T13" s="65"/>
      <c r="U13" s="65"/>
      <c r="V13" s="65"/>
      <c r="W13" s="65"/>
      <c r="X13" s="65"/>
      <c r="Y13" s="65"/>
    </row>
    <row r="14" spans="1:25" s="5" customFormat="1" ht="13.8" x14ac:dyDescent="0.3">
      <c r="B14" s="22" t="s">
        <v>31</v>
      </c>
      <c r="M14" s="64"/>
      <c r="N14" s="64"/>
      <c r="O14" s="64"/>
      <c r="P14" s="64"/>
      <c r="Q14" s="64"/>
      <c r="R14" s="64"/>
      <c r="S14" s="64"/>
      <c r="T14" s="65"/>
      <c r="U14" s="65"/>
      <c r="V14" s="65"/>
      <c r="W14" s="65"/>
      <c r="X14" s="65"/>
      <c r="Y14" s="65"/>
    </row>
    <row r="15" spans="1:25" s="5" customFormat="1" ht="13.8" x14ac:dyDescent="0.3">
      <c r="A15" s="23"/>
      <c r="K15" s="23"/>
      <c r="M15" s="68"/>
      <c r="N15" s="68"/>
      <c r="O15" s="68"/>
      <c r="P15" s="68"/>
      <c r="Q15" s="68"/>
      <c r="R15" s="69"/>
      <c r="S15" s="69"/>
      <c r="T15" s="65"/>
      <c r="U15" s="65"/>
      <c r="V15" s="65"/>
      <c r="W15" s="65"/>
      <c r="X15" s="65"/>
      <c r="Y15" s="65"/>
    </row>
    <row r="16" spans="1:25" s="5" customFormat="1" ht="12.75" customHeight="1" x14ac:dyDescent="0.3">
      <c r="B16" s="119" t="s">
        <v>38</v>
      </c>
      <c r="C16" s="119"/>
      <c r="D16" s="119"/>
      <c r="E16" s="119"/>
      <c r="F16" s="119"/>
      <c r="G16" s="119"/>
      <c r="H16" s="119"/>
      <c r="I16" s="119"/>
      <c r="J16" s="119"/>
      <c r="M16" s="68"/>
      <c r="N16" s="68"/>
      <c r="O16" s="68"/>
      <c r="P16" s="68"/>
      <c r="Q16" s="68"/>
      <c r="R16" s="69"/>
      <c r="S16" s="69"/>
      <c r="T16" s="65"/>
      <c r="U16" s="65"/>
      <c r="V16" s="65"/>
      <c r="W16" s="65"/>
      <c r="X16" s="65"/>
      <c r="Y16" s="65"/>
    </row>
    <row r="17" spans="1:25" s="5" customFormat="1" ht="13.8" x14ac:dyDescent="0.3">
      <c r="B17" s="119"/>
      <c r="C17" s="119"/>
      <c r="D17" s="119"/>
      <c r="E17" s="119"/>
      <c r="F17" s="119"/>
      <c r="G17" s="119"/>
      <c r="H17" s="119"/>
      <c r="I17" s="119"/>
      <c r="J17" s="119"/>
      <c r="M17" s="68"/>
      <c r="N17" s="68"/>
      <c r="O17" s="68"/>
      <c r="P17" s="68"/>
      <c r="Q17" s="68"/>
      <c r="R17" s="69"/>
      <c r="S17" s="69"/>
      <c r="T17" s="65"/>
      <c r="U17" s="65"/>
      <c r="V17" s="65"/>
      <c r="W17" s="65"/>
      <c r="X17" s="65"/>
      <c r="Y17" s="65"/>
    </row>
    <row r="18" spans="1:25" s="5" customFormat="1" ht="13.8" x14ac:dyDescent="0.3">
      <c r="B18" s="119"/>
      <c r="C18" s="119"/>
      <c r="D18" s="119"/>
      <c r="E18" s="119"/>
      <c r="F18" s="119"/>
      <c r="G18" s="119"/>
      <c r="H18" s="119"/>
      <c r="I18" s="119"/>
      <c r="J18" s="119"/>
      <c r="M18" s="68"/>
      <c r="N18" s="68"/>
      <c r="O18" s="68"/>
      <c r="P18" s="68"/>
      <c r="Q18" s="68"/>
      <c r="R18" s="69"/>
      <c r="S18" s="69"/>
      <c r="T18" s="65"/>
      <c r="U18" s="65"/>
      <c r="V18" s="65"/>
      <c r="W18" s="65"/>
      <c r="X18" s="65"/>
      <c r="Y18" s="65"/>
    </row>
    <row r="19" spans="1:25" s="5" customFormat="1" ht="13.8" x14ac:dyDescent="0.3">
      <c r="B19" s="119"/>
      <c r="C19" s="119"/>
      <c r="D19" s="119"/>
      <c r="E19" s="119"/>
      <c r="F19" s="119"/>
      <c r="G19" s="119"/>
      <c r="H19" s="119"/>
      <c r="I19" s="119"/>
      <c r="J19" s="119"/>
      <c r="M19" s="68"/>
      <c r="N19" s="68"/>
      <c r="O19" s="68"/>
      <c r="P19" s="68"/>
      <c r="Q19" s="68"/>
      <c r="R19" s="69"/>
      <c r="S19" s="69"/>
      <c r="T19" s="65"/>
      <c r="U19" s="65"/>
      <c r="V19" s="65"/>
      <c r="W19" s="65"/>
      <c r="X19" s="65"/>
      <c r="Y19" s="65"/>
    </row>
    <row r="20" spans="1:25" s="5" customFormat="1" ht="12.75" customHeight="1" x14ac:dyDescent="0.3">
      <c r="A20" s="23"/>
      <c r="B20" s="24" t="s">
        <v>36</v>
      </c>
      <c r="C20" s="23"/>
      <c r="D20" s="23"/>
      <c r="E20" s="23"/>
      <c r="F20" s="23"/>
      <c r="G20" s="23"/>
      <c r="H20" s="23"/>
      <c r="I20" s="23"/>
      <c r="J20" s="23"/>
      <c r="K20" s="23"/>
      <c r="M20" s="68"/>
      <c r="N20" s="68"/>
      <c r="O20" s="68"/>
      <c r="P20" s="68"/>
      <c r="Q20" s="68"/>
      <c r="R20" s="69"/>
      <c r="S20" s="69"/>
      <c r="T20" s="65"/>
      <c r="U20" s="65"/>
      <c r="V20" s="65"/>
      <c r="W20" s="65"/>
      <c r="X20" s="65"/>
      <c r="Y20" s="65"/>
    </row>
    <row r="21" spans="1:25" s="5" customFormat="1" ht="13.8" x14ac:dyDescent="0.3">
      <c r="A21" s="23"/>
      <c r="B21" s="24"/>
      <c r="C21" s="23"/>
      <c r="D21" s="23"/>
      <c r="E21" s="23"/>
      <c r="F21" s="23"/>
      <c r="G21" s="23"/>
      <c r="H21" s="23"/>
      <c r="I21" s="23"/>
      <c r="J21" s="23"/>
      <c r="K21" s="23"/>
      <c r="M21" s="68"/>
      <c r="N21" s="68"/>
      <c r="O21" s="68"/>
      <c r="P21" s="68"/>
      <c r="Q21" s="68"/>
      <c r="R21" s="69"/>
      <c r="S21" s="69"/>
      <c r="T21" s="65"/>
      <c r="U21" s="65"/>
      <c r="V21" s="65"/>
      <c r="W21" s="65"/>
      <c r="X21" s="65"/>
      <c r="Y21" s="65"/>
    </row>
    <row r="22" spans="1:25" s="5" customFormat="1" ht="13.8" x14ac:dyDescent="0.3">
      <c r="A22" s="23"/>
      <c r="B22" s="119" t="s">
        <v>39</v>
      </c>
      <c r="C22" s="119"/>
      <c r="D22" s="119"/>
      <c r="E22" s="119"/>
      <c r="F22" s="119"/>
      <c r="G22" s="119"/>
      <c r="H22" s="119"/>
      <c r="I22" s="119"/>
      <c r="J22" s="119"/>
      <c r="K22" s="23"/>
      <c r="M22" s="68"/>
      <c r="N22" s="68"/>
      <c r="O22" s="68"/>
      <c r="P22" s="68"/>
      <c r="Q22" s="68"/>
      <c r="R22" s="69"/>
      <c r="S22" s="69"/>
      <c r="T22" s="65"/>
      <c r="U22" s="65"/>
      <c r="V22" s="65"/>
      <c r="W22" s="65"/>
      <c r="X22" s="65"/>
      <c r="Y22" s="65"/>
    </row>
    <row r="23" spans="1:25" s="5" customFormat="1" ht="13.8" x14ac:dyDescent="0.3">
      <c r="A23" s="23"/>
      <c r="B23" s="119"/>
      <c r="C23" s="119"/>
      <c r="D23" s="119"/>
      <c r="E23" s="119"/>
      <c r="F23" s="119"/>
      <c r="G23" s="119"/>
      <c r="H23" s="119"/>
      <c r="I23" s="119"/>
      <c r="J23" s="119"/>
      <c r="K23" s="23"/>
      <c r="M23" s="68"/>
      <c r="N23" s="68"/>
      <c r="O23" s="68"/>
      <c r="P23" s="68"/>
      <c r="Q23" s="68"/>
      <c r="R23" s="69"/>
      <c r="S23" s="72"/>
      <c r="T23" s="65"/>
      <c r="U23" s="65"/>
      <c r="V23" s="65"/>
      <c r="W23" s="65"/>
      <c r="X23" s="65"/>
      <c r="Y23" s="65"/>
    </row>
    <row r="24" spans="1:25" s="5" customFormat="1" ht="13.8" x14ac:dyDescent="0.3">
      <c r="A24" s="23"/>
      <c r="B24" s="119"/>
      <c r="C24" s="119"/>
      <c r="D24" s="119"/>
      <c r="E24" s="119"/>
      <c r="F24" s="119"/>
      <c r="G24" s="119"/>
      <c r="H24" s="119"/>
      <c r="I24" s="119"/>
      <c r="J24" s="119"/>
      <c r="K24" s="23"/>
      <c r="M24" s="68"/>
      <c r="N24" s="68"/>
      <c r="O24" s="68"/>
      <c r="P24" s="68"/>
      <c r="Q24" s="68"/>
      <c r="R24" s="69"/>
      <c r="S24" s="72"/>
      <c r="T24" s="65"/>
      <c r="U24" s="65"/>
      <c r="V24" s="65"/>
      <c r="W24" s="65"/>
      <c r="X24" s="65"/>
      <c r="Y24" s="65"/>
    </row>
    <row r="25" spans="1:25" s="5" customFormat="1" ht="12.75" customHeight="1" x14ac:dyDescent="0.3">
      <c r="A25" s="23"/>
      <c r="B25" s="115"/>
      <c r="C25" s="115"/>
      <c r="D25" s="115"/>
      <c r="E25" s="115"/>
      <c r="F25" s="123" t="s">
        <v>85</v>
      </c>
      <c r="G25" s="115"/>
      <c r="H25" s="115"/>
      <c r="I25" s="115"/>
      <c r="J25" s="115"/>
      <c r="K25" s="23"/>
      <c r="M25" s="68"/>
      <c r="N25" s="68"/>
      <c r="O25" s="68"/>
      <c r="P25" s="68"/>
      <c r="Q25" s="68"/>
      <c r="R25" s="69"/>
      <c r="S25" s="69"/>
      <c r="T25" s="65"/>
      <c r="U25" s="65"/>
      <c r="V25" s="65"/>
      <c r="W25" s="65"/>
      <c r="X25" s="65"/>
      <c r="Y25" s="65"/>
    </row>
    <row r="26" spans="1:25" s="5" customFormat="1" ht="13.8" x14ac:dyDescent="0.3">
      <c r="A26" s="23"/>
      <c r="B26" s="119" t="s">
        <v>40</v>
      </c>
      <c r="C26" s="119"/>
      <c r="D26" s="119"/>
      <c r="E26" s="119"/>
      <c r="F26" s="119"/>
      <c r="G26" s="119"/>
      <c r="H26" s="119"/>
      <c r="I26" s="119"/>
      <c r="J26" s="119"/>
      <c r="K26" s="23"/>
      <c r="M26" s="68"/>
      <c r="N26" s="68"/>
      <c r="O26" s="68"/>
      <c r="P26" s="68"/>
      <c r="Q26" s="68"/>
      <c r="R26" s="69"/>
      <c r="S26" s="69"/>
      <c r="T26" s="65"/>
      <c r="U26" s="65"/>
      <c r="V26" s="65"/>
      <c r="W26" s="65"/>
      <c r="X26" s="65"/>
      <c r="Y26" s="65"/>
    </row>
    <row r="27" spans="1:25" s="5" customFormat="1" ht="13.8" x14ac:dyDescent="0.3">
      <c r="A27" s="23"/>
      <c r="B27" s="119"/>
      <c r="C27" s="119"/>
      <c r="D27" s="119"/>
      <c r="E27" s="119"/>
      <c r="F27" s="119"/>
      <c r="G27" s="119"/>
      <c r="H27" s="119"/>
      <c r="I27" s="119"/>
      <c r="J27" s="119"/>
      <c r="K27" s="23"/>
      <c r="M27" s="68"/>
      <c r="N27" s="68"/>
      <c r="O27" s="68"/>
      <c r="P27" s="68"/>
      <c r="Q27" s="68"/>
      <c r="R27" s="69"/>
      <c r="S27" s="69"/>
      <c r="T27" s="65"/>
      <c r="U27" s="65"/>
      <c r="V27" s="65"/>
      <c r="W27" s="65"/>
      <c r="X27" s="65"/>
      <c r="Y27" s="65"/>
    </row>
    <row r="28" spans="1:25" s="5" customFormat="1" ht="13.8" x14ac:dyDescent="0.3">
      <c r="A28" s="23"/>
      <c r="B28" s="115"/>
      <c r="C28" s="115"/>
      <c r="D28" s="115"/>
      <c r="E28" s="115"/>
      <c r="F28" s="115"/>
      <c r="G28" s="115"/>
      <c r="H28" s="115"/>
      <c r="I28" s="115"/>
      <c r="J28" s="115"/>
      <c r="K28" s="23"/>
      <c r="M28" s="68"/>
      <c r="N28" s="68"/>
      <c r="O28" s="68"/>
      <c r="P28" s="68"/>
      <c r="Q28" s="68"/>
      <c r="R28" s="69"/>
      <c r="S28" s="69"/>
      <c r="T28" s="65"/>
      <c r="U28" s="65"/>
      <c r="V28" s="65"/>
      <c r="W28" s="65"/>
      <c r="X28" s="65"/>
      <c r="Y28" s="65"/>
    </row>
    <row r="29" spans="1:25" s="5" customFormat="1" ht="13.8" x14ac:dyDescent="0.3">
      <c r="A29" s="23"/>
      <c r="B29" s="119" t="s">
        <v>41</v>
      </c>
      <c r="C29" s="119"/>
      <c r="D29" s="119"/>
      <c r="E29" s="119"/>
      <c r="F29" s="119"/>
      <c r="G29" s="119"/>
      <c r="H29" s="119"/>
      <c r="I29" s="119"/>
      <c r="J29" s="119"/>
      <c r="K29" s="23"/>
      <c r="M29" s="68"/>
      <c r="N29" s="68"/>
      <c r="O29" s="68"/>
      <c r="P29" s="68"/>
      <c r="Q29" s="68"/>
      <c r="R29" s="69"/>
      <c r="S29" s="69"/>
      <c r="T29" s="65"/>
      <c r="U29" s="65"/>
      <c r="V29" s="65"/>
      <c r="W29" s="65"/>
      <c r="X29" s="65"/>
      <c r="Y29" s="65"/>
    </row>
    <row r="30" spans="1:25" s="5" customFormat="1" ht="13.8" x14ac:dyDescent="0.3">
      <c r="A30" s="23"/>
      <c r="B30" s="119"/>
      <c r="C30" s="119"/>
      <c r="D30" s="119"/>
      <c r="E30" s="119"/>
      <c r="F30" s="119"/>
      <c r="G30" s="119"/>
      <c r="H30" s="119"/>
      <c r="I30" s="119"/>
      <c r="J30" s="119"/>
      <c r="K30" s="23"/>
      <c r="M30" s="68"/>
      <c r="N30" s="68"/>
      <c r="O30" s="68"/>
      <c r="P30" s="68"/>
      <c r="Q30" s="68"/>
      <c r="R30" s="69"/>
      <c r="S30" s="69"/>
      <c r="T30" s="65"/>
      <c r="U30" s="65"/>
      <c r="V30" s="65"/>
      <c r="W30" s="65"/>
      <c r="X30" s="65"/>
      <c r="Y30" s="65"/>
    </row>
    <row r="31" spans="1:25" s="5" customFormat="1" ht="12.75" customHeight="1" x14ac:dyDescent="0.3">
      <c r="A31" s="23"/>
      <c r="B31" s="119"/>
      <c r="C31" s="119"/>
      <c r="D31" s="119"/>
      <c r="E31" s="119"/>
      <c r="F31" s="119"/>
      <c r="G31" s="119"/>
      <c r="H31" s="119"/>
      <c r="I31" s="119"/>
      <c r="J31" s="119"/>
      <c r="K31" s="23"/>
      <c r="M31" s="68"/>
      <c r="N31" s="68"/>
      <c r="O31" s="68"/>
      <c r="P31" s="68"/>
      <c r="Q31" s="68"/>
      <c r="R31" s="69"/>
      <c r="S31" s="69"/>
      <c r="T31" s="65"/>
      <c r="U31" s="65"/>
      <c r="V31" s="65"/>
      <c r="W31" s="65"/>
      <c r="X31" s="65"/>
      <c r="Y31" s="65"/>
    </row>
    <row r="32" spans="1:25" s="5" customFormat="1" ht="13.8" x14ac:dyDescent="0.3">
      <c r="A32" s="23"/>
      <c r="B32" s="119"/>
      <c r="C32" s="119"/>
      <c r="D32" s="119"/>
      <c r="E32" s="119"/>
      <c r="F32" s="119"/>
      <c r="G32" s="119"/>
      <c r="H32" s="119"/>
      <c r="I32" s="119"/>
      <c r="J32" s="119"/>
      <c r="K32" s="23"/>
      <c r="M32" s="68"/>
      <c r="N32" s="68"/>
      <c r="O32" s="68"/>
      <c r="P32" s="68"/>
      <c r="Q32" s="68"/>
      <c r="R32" s="69"/>
      <c r="S32" s="69"/>
      <c r="T32" s="65"/>
      <c r="U32" s="65"/>
      <c r="V32" s="65"/>
      <c r="W32" s="65"/>
      <c r="X32" s="65"/>
      <c r="Y32" s="65"/>
    </row>
    <row r="33" spans="1:25" s="5" customFormat="1" ht="12.75" customHeight="1" x14ac:dyDescent="0.3">
      <c r="A33" s="23"/>
      <c r="B33" s="119"/>
      <c r="C33" s="119"/>
      <c r="D33" s="119"/>
      <c r="E33" s="119"/>
      <c r="F33" s="119"/>
      <c r="G33" s="119"/>
      <c r="H33" s="119"/>
      <c r="I33" s="119"/>
      <c r="J33" s="119"/>
      <c r="K33" s="23"/>
      <c r="M33" s="68"/>
      <c r="N33" s="68"/>
      <c r="O33" s="68"/>
      <c r="P33" s="68"/>
      <c r="Q33" s="68"/>
      <c r="R33" s="69"/>
      <c r="S33" s="69"/>
      <c r="T33" s="65"/>
      <c r="U33" s="65"/>
      <c r="V33" s="65"/>
      <c r="W33" s="65"/>
      <c r="X33" s="65"/>
      <c r="Y33" s="65"/>
    </row>
    <row r="34" spans="1:25" s="5" customFormat="1" ht="13.8" x14ac:dyDescent="0.3">
      <c r="A34" s="23"/>
      <c r="B34" s="115"/>
      <c r="C34" s="115"/>
      <c r="D34" s="121" t="s">
        <v>32</v>
      </c>
      <c r="E34" s="121"/>
      <c r="F34" s="121"/>
      <c r="G34" s="121"/>
      <c r="H34" s="121"/>
      <c r="I34" s="115"/>
      <c r="J34" s="115"/>
      <c r="K34" s="23"/>
      <c r="M34" s="68"/>
      <c r="N34" s="68"/>
      <c r="O34" s="68"/>
      <c r="P34" s="68"/>
      <c r="Q34" s="68"/>
      <c r="R34" s="69"/>
      <c r="S34" s="72"/>
      <c r="T34" s="65"/>
      <c r="U34" s="65"/>
      <c r="V34" s="65"/>
      <c r="W34" s="65"/>
      <c r="X34" s="65"/>
      <c r="Y34" s="65"/>
    </row>
    <row r="35" spans="1:25" s="5" customFormat="1" ht="13.8" x14ac:dyDescent="0.3">
      <c r="A35" s="23"/>
      <c r="B35" s="23"/>
      <c r="C35" s="23"/>
      <c r="I35" s="23"/>
      <c r="J35" s="23"/>
      <c r="K35" s="23"/>
      <c r="M35" s="68"/>
      <c r="N35" s="68"/>
      <c r="O35" s="68"/>
      <c r="P35" s="68"/>
      <c r="Q35" s="68"/>
      <c r="R35" s="69"/>
      <c r="S35" s="72"/>
      <c r="T35" s="65"/>
      <c r="U35" s="65"/>
      <c r="V35" s="65"/>
      <c r="W35" s="65"/>
      <c r="X35" s="65"/>
      <c r="Y35" s="65"/>
    </row>
    <row r="36" spans="1:25" s="5" customFormat="1" ht="12.75" customHeight="1" x14ac:dyDescent="0.3">
      <c r="A36" s="23"/>
      <c r="B36" s="24" t="s">
        <v>33</v>
      </c>
      <c r="C36" s="23"/>
      <c r="D36" s="23"/>
      <c r="E36" s="23"/>
      <c r="F36" s="116"/>
      <c r="G36" s="23"/>
      <c r="H36" s="23"/>
      <c r="I36" s="23"/>
      <c r="J36" s="23"/>
      <c r="K36" s="23"/>
      <c r="M36" s="68"/>
      <c r="N36" s="68"/>
      <c r="O36" s="68"/>
      <c r="P36" s="68"/>
      <c r="Q36" s="68"/>
      <c r="R36" s="69"/>
      <c r="S36" s="69"/>
      <c r="T36" s="65"/>
      <c r="U36" s="65"/>
      <c r="V36" s="65"/>
      <c r="W36" s="65"/>
      <c r="X36" s="65"/>
      <c r="Y36" s="65"/>
    </row>
    <row r="37" spans="1:25" s="5" customFormat="1" ht="13.8" x14ac:dyDescent="0.3">
      <c r="A37" s="23"/>
      <c r="B37" s="24"/>
      <c r="C37" s="23"/>
      <c r="D37" s="23"/>
      <c r="E37" s="23"/>
      <c r="F37" s="116"/>
      <c r="G37" s="23"/>
      <c r="H37" s="23"/>
      <c r="I37" s="23"/>
      <c r="J37" s="23"/>
      <c r="K37" s="23"/>
      <c r="M37" s="68"/>
      <c r="N37" s="68"/>
      <c r="O37" s="68"/>
      <c r="P37" s="68"/>
      <c r="Q37" s="68"/>
      <c r="R37" s="69"/>
      <c r="S37" s="69"/>
      <c r="T37" s="65"/>
      <c r="U37" s="65"/>
      <c r="V37" s="65"/>
      <c r="W37" s="65"/>
      <c r="X37" s="65"/>
      <c r="Y37" s="65"/>
    </row>
    <row r="38" spans="1:25" s="5" customFormat="1" ht="13.8" x14ac:dyDescent="0.3">
      <c r="A38" s="23"/>
      <c r="B38" s="119" t="s">
        <v>42</v>
      </c>
      <c r="C38" s="119"/>
      <c r="D38" s="119"/>
      <c r="E38" s="119"/>
      <c r="F38" s="119"/>
      <c r="G38" s="119"/>
      <c r="H38" s="119"/>
      <c r="I38" s="119"/>
      <c r="J38" s="119"/>
      <c r="K38" s="23"/>
      <c r="M38" s="68"/>
      <c r="N38" s="68"/>
      <c r="O38" s="68"/>
      <c r="P38" s="68"/>
      <c r="Q38" s="68"/>
      <c r="R38" s="69"/>
      <c r="S38" s="69"/>
      <c r="T38" s="65"/>
      <c r="U38" s="65"/>
      <c r="V38" s="65"/>
      <c r="W38" s="65"/>
      <c r="X38" s="65"/>
      <c r="Y38" s="65"/>
    </row>
    <row r="39" spans="1:25" s="5" customFormat="1" ht="13.8" x14ac:dyDescent="0.3">
      <c r="A39" s="23"/>
      <c r="B39" s="119"/>
      <c r="C39" s="119"/>
      <c r="D39" s="119"/>
      <c r="E39" s="119"/>
      <c r="F39" s="119"/>
      <c r="G39" s="119"/>
      <c r="H39" s="119"/>
      <c r="I39" s="119"/>
      <c r="J39" s="119"/>
      <c r="K39" s="23"/>
      <c r="M39" s="68"/>
      <c r="N39" s="68"/>
      <c r="O39" s="68"/>
      <c r="P39" s="68"/>
      <c r="Q39" s="68"/>
      <c r="R39" s="69"/>
      <c r="S39" s="69"/>
      <c r="T39" s="65"/>
      <c r="U39" s="65"/>
      <c r="V39" s="65"/>
      <c r="W39" s="65"/>
      <c r="X39" s="65"/>
      <c r="Y39" s="65"/>
    </row>
    <row r="40" spans="1:25" s="5" customFormat="1" ht="13.8" x14ac:dyDescent="0.3">
      <c r="A40" s="23"/>
      <c r="B40" s="115"/>
      <c r="C40" s="115"/>
      <c r="D40" s="115"/>
      <c r="E40" s="115"/>
      <c r="F40" s="115"/>
      <c r="G40" s="115"/>
      <c r="H40" s="115"/>
      <c r="I40" s="115"/>
      <c r="J40" s="115"/>
      <c r="K40" s="23"/>
      <c r="M40" s="68"/>
      <c r="N40" s="68"/>
      <c r="O40" s="68"/>
      <c r="P40" s="68"/>
      <c r="Q40" s="68"/>
      <c r="R40" s="69"/>
      <c r="S40" s="69"/>
      <c r="T40" s="65"/>
      <c r="U40" s="65"/>
      <c r="V40" s="65"/>
      <c r="W40" s="65"/>
      <c r="X40" s="65"/>
      <c r="Y40" s="65"/>
    </row>
    <row r="41" spans="1:25" s="5" customFormat="1" ht="13.8" x14ac:dyDescent="0.3">
      <c r="A41" s="23"/>
      <c r="B41" s="119" t="s">
        <v>43</v>
      </c>
      <c r="C41" s="119"/>
      <c r="D41" s="119"/>
      <c r="E41" s="119"/>
      <c r="F41" s="119"/>
      <c r="G41" s="119"/>
      <c r="H41" s="119"/>
      <c r="I41" s="119"/>
      <c r="J41" s="119"/>
      <c r="K41" s="23"/>
      <c r="M41" s="68"/>
      <c r="N41" s="68"/>
      <c r="O41" s="68"/>
      <c r="P41" s="68"/>
      <c r="Q41" s="68"/>
      <c r="R41" s="69"/>
      <c r="S41" s="69"/>
      <c r="T41" s="65"/>
      <c r="U41" s="65"/>
      <c r="V41" s="65"/>
      <c r="W41" s="65"/>
      <c r="X41" s="65"/>
      <c r="Y41" s="65"/>
    </row>
    <row r="42" spans="1:25" s="5" customFormat="1" ht="13.8" x14ac:dyDescent="0.3">
      <c r="A42" s="23"/>
      <c r="B42" s="119"/>
      <c r="C42" s="119"/>
      <c r="D42" s="119"/>
      <c r="E42" s="119"/>
      <c r="F42" s="119"/>
      <c r="G42" s="119"/>
      <c r="H42" s="119"/>
      <c r="I42" s="119"/>
      <c r="J42" s="119"/>
      <c r="K42" s="23"/>
      <c r="M42" s="68"/>
      <c r="N42" s="68"/>
      <c r="O42" s="68"/>
      <c r="P42" s="68"/>
      <c r="Q42" s="68"/>
      <c r="R42" s="69"/>
      <c r="S42" s="69"/>
      <c r="T42" s="65"/>
      <c r="U42" s="65"/>
      <c r="V42" s="65"/>
      <c r="W42" s="65"/>
      <c r="X42" s="65"/>
      <c r="Y42" s="65"/>
    </row>
    <row r="43" spans="1:25" s="5" customFormat="1" ht="13.8" x14ac:dyDescent="0.3">
      <c r="A43" s="23"/>
      <c r="B43" s="119"/>
      <c r="C43" s="119"/>
      <c r="D43" s="119"/>
      <c r="E43" s="119"/>
      <c r="F43" s="119"/>
      <c r="G43" s="119"/>
      <c r="H43" s="119"/>
      <c r="I43" s="119"/>
      <c r="J43" s="119"/>
      <c r="K43" s="23"/>
      <c r="M43" s="68"/>
      <c r="N43" s="68"/>
      <c r="O43" s="68"/>
      <c r="P43" s="68"/>
      <c r="Q43" s="68"/>
      <c r="R43" s="69"/>
      <c r="S43" s="69"/>
      <c r="T43" s="65"/>
      <c r="U43" s="65"/>
      <c r="V43" s="65"/>
      <c r="W43" s="65"/>
      <c r="X43" s="65"/>
      <c r="Y43" s="65"/>
    </row>
    <row r="44" spans="1:25" s="5" customFormat="1" ht="13.8" x14ac:dyDescent="0.3">
      <c r="A44" s="23"/>
      <c r="B44" s="115"/>
      <c r="C44" s="115"/>
      <c r="D44" s="115"/>
      <c r="E44" s="115"/>
      <c r="F44" s="115"/>
      <c r="G44" s="115"/>
      <c r="H44" s="115"/>
      <c r="I44" s="115"/>
      <c r="J44" s="115"/>
      <c r="K44" s="23"/>
      <c r="M44" s="68"/>
      <c r="N44" s="68"/>
      <c r="O44" s="68"/>
      <c r="P44" s="68"/>
      <c r="Q44" s="68"/>
      <c r="R44" s="69"/>
      <c r="S44" s="69"/>
      <c r="T44" s="65"/>
      <c r="U44" s="65"/>
      <c r="V44" s="65"/>
      <c r="W44" s="65"/>
      <c r="X44" s="65"/>
      <c r="Y44" s="65"/>
    </row>
    <row r="45" spans="1:25" s="5" customFormat="1" ht="12.75" customHeight="1" x14ac:dyDescent="0.3">
      <c r="A45" s="23"/>
      <c r="B45" s="119" t="s">
        <v>37</v>
      </c>
      <c r="C45" s="119"/>
      <c r="D45" s="119"/>
      <c r="E45" s="119"/>
      <c r="F45" s="119"/>
      <c r="G45" s="119"/>
      <c r="H45" s="119"/>
      <c r="I45" s="119"/>
      <c r="J45" s="119"/>
      <c r="K45" s="23"/>
      <c r="M45" s="68"/>
      <c r="N45" s="68"/>
      <c r="O45" s="68"/>
      <c r="P45" s="68"/>
      <c r="Q45" s="68"/>
      <c r="R45" s="69"/>
      <c r="S45" s="69"/>
      <c r="T45" s="65"/>
      <c r="U45" s="65"/>
      <c r="V45" s="65"/>
      <c r="W45" s="65"/>
      <c r="X45" s="65"/>
      <c r="Y45" s="65"/>
    </row>
    <row r="46" spans="1:25" s="5" customFormat="1" ht="13.8" x14ac:dyDescent="0.3">
      <c r="A46" s="23"/>
      <c r="B46" s="119"/>
      <c r="C46" s="119"/>
      <c r="D46" s="119"/>
      <c r="E46" s="119"/>
      <c r="F46" s="119"/>
      <c r="G46" s="119"/>
      <c r="H46" s="119"/>
      <c r="I46" s="119"/>
      <c r="J46" s="119"/>
      <c r="K46" s="23"/>
      <c r="M46" s="68"/>
      <c r="N46" s="68"/>
      <c r="O46" s="68"/>
      <c r="P46" s="68"/>
      <c r="Q46" s="68"/>
      <c r="R46" s="69"/>
      <c r="S46" s="69"/>
      <c r="T46" s="65"/>
      <c r="U46" s="65"/>
      <c r="V46" s="65"/>
      <c r="W46" s="65"/>
      <c r="X46" s="65"/>
      <c r="Y46" s="65"/>
    </row>
    <row r="47" spans="1:25" s="5" customFormat="1" ht="13.8" x14ac:dyDescent="0.3">
      <c r="A47" s="23"/>
      <c r="B47" s="119"/>
      <c r="C47" s="119"/>
      <c r="D47" s="119"/>
      <c r="E47" s="119"/>
      <c r="F47" s="119"/>
      <c r="G47" s="119"/>
      <c r="H47" s="119"/>
      <c r="I47" s="119"/>
      <c r="J47" s="119"/>
      <c r="K47" s="23"/>
      <c r="M47" s="68"/>
      <c r="N47" s="68"/>
      <c r="O47" s="68"/>
      <c r="P47" s="68"/>
      <c r="Q47" s="68"/>
      <c r="R47" s="69"/>
      <c r="S47" s="69"/>
      <c r="T47" s="65"/>
      <c r="U47" s="65"/>
      <c r="V47" s="65"/>
      <c r="W47" s="65"/>
      <c r="X47" s="65"/>
      <c r="Y47" s="65"/>
    </row>
    <row r="48" spans="1:25" s="5" customFormat="1" ht="12.75" customHeight="1" x14ac:dyDescent="0.3">
      <c r="A48" s="23"/>
      <c r="B48" s="119"/>
      <c r="C48" s="119"/>
      <c r="D48" s="119"/>
      <c r="E48" s="119"/>
      <c r="F48" s="119"/>
      <c r="G48" s="119"/>
      <c r="H48" s="119"/>
      <c r="I48" s="119"/>
      <c r="J48" s="119"/>
      <c r="K48" s="23"/>
      <c r="M48" s="68"/>
      <c r="N48" s="68"/>
      <c r="O48" s="68"/>
      <c r="P48" s="68"/>
      <c r="Q48" s="68"/>
      <c r="R48" s="69"/>
      <c r="S48" s="69"/>
      <c r="T48" s="65"/>
      <c r="U48" s="65"/>
      <c r="V48" s="65"/>
      <c r="W48" s="65"/>
      <c r="X48" s="65"/>
      <c r="Y48" s="65"/>
    </row>
    <row r="49" spans="1:25" s="5" customFormat="1" ht="13.8" x14ac:dyDescent="0.3">
      <c r="A49" s="23"/>
      <c r="B49" s="23" t="s">
        <v>44</v>
      </c>
      <c r="C49" s="23"/>
      <c r="D49" s="23"/>
      <c r="E49" s="23"/>
      <c r="F49" s="23"/>
      <c r="G49" s="23"/>
      <c r="H49" s="23"/>
      <c r="I49" s="23"/>
      <c r="J49" s="23"/>
      <c r="K49" s="23"/>
      <c r="M49" s="68"/>
      <c r="N49" s="68"/>
      <c r="O49" s="68"/>
      <c r="P49" s="68"/>
      <c r="Q49" s="68"/>
      <c r="R49" s="69"/>
      <c r="S49" s="69"/>
      <c r="T49" s="65"/>
      <c r="U49" s="65"/>
      <c r="V49" s="65"/>
      <c r="W49" s="65"/>
      <c r="X49" s="65"/>
      <c r="Y49" s="65"/>
    </row>
    <row r="50" spans="1:25" s="5" customFormat="1" ht="13.8" x14ac:dyDescent="0.3">
      <c r="A50" s="23"/>
      <c r="B50" s="23"/>
      <c r="C50" s="23"/>
      <c r="D50" s="23"/>
      <c r="F50" s="123" t="s">
        <v>86</v>
      </c>
      <c r="G50" s="116"/>
      <c r="H50" s="23"/>
      <c r="I50" s="23"/>
      <c r="J50" s="23"/>
      <c r="K50" s="23"/>
      <c r="M50" s="68"/>
      <c r="N50" s="68"/>
      <c r="O50" s="68"/>
      <c r="P50" s="68"/>
      <c r="Q50" s="68"/>
      <c r="R50" s="69"/>
      <c r="S50" s="69"/>
      <c r="T50" s="65"/>
      <c r="U50" s="65"/>
      <c r="V50" s="65"/>
      <c r="W50" s="65"/>
      <c r="X50" s="65"/>
      <c r="Y50" s="65"/>
    </row>
    <row r="51" spans="1:25" s="5" customFormat="1" ht="13.8" x14ac:dyDescent="0.3">
      <c r="A51" s="23"/>
      <c r="B51" s="23"/>
      <c r="C51" s="23"/>
      <c r="D51" s="23"/>
      <c r="E51" s="23"/>
      <c r="F51" s="23"/>
      <c r="G51" s="23"/>
      <c r="H51" s="23"/>
      <c r="I51" s="23"/>
      <c r="J51" s="23"/>
      <c r="K51" s="23"/>
      <c r="M51" s="68"/>
      <c r="N51" s="68"/>
      <c r="O51" s="68"/>
      <c r="P51" s="68"/>
      <c r="Q51" s="68"/>
      <c r="R51" s="69"/>
      <c r="S51" s="69"/>
      <c r="T51" s="65"/>
      <c r="U51" s="65"/>
      <c r="V51" s="65"/>
      <c r="W51" s="65"/>
      <c r="X51" s="65"/>
      <c r="Y51" s="65"/>
    </row>
    <row r="52" spans="1:25" s="5" customFormat="1" ht="12.75" customHeight="1" x14ac:dyDescent="0.3">
      <c r="A52" s="23"/>
      <c r="B52" s="24" t="s">
        <v>45</v>
      </c>
      <c r="C52" s="23"/>
      <c r="D52" s="23"/>
      <c r="E52" s="23"/>
      <c r="F52" s="23"/>
      <c r="G52" s="23"/>
      <c r="H52" s="23"/>
      <c r="I52" s="23"/>
      <c r="J52" s="23"/>
      <c r="K52" s="23"/>
      <c r="M52" s="68"/>
      <c r="N52" s="68"/>
      <c r="O52" s="68"/>
      <c r="P52" s="68"/>
      <c r="Q52" s="68"/>
      <c r="R52" s="69"/>
      <c r="S52" s="69"/>
      <c r="T52" s="65"/>
      <c r="U52" s="65"/>
      <c r="V52" s="65"/>
      <c r="W52" s="65"/>
      <c r="X52" s="65"/>
      <c r="Y52" s="65"/>
    </row>
    <row r="53" spans="1:25" s="5" customFormat="1" ht="13.8" x14ac:dyDescent="0.3">
      <c r="A53" s="23"/>
      <c r="B53" s="23"/>
      <c r="C53" s="23"/>
      <c r="D53" s="23"/>
      <c r="E53" s="23"/>
      <c r="F53" s="23"/>
      <c r="G53" s="23"/>
      <c r="H53" s="23"/>
      <c r="I53" s="23"/>
      <c r="J53" s="23"/>
      <c r="K53" s="23"/>
      <c r="M53" s="68"/>
      <c r="N53" s="68"/>
      <c r="O53" s="68"/>
      <c r="P53" s="68"/>
      <c r="Q53" s="68"/>
      <c r="R53" s="69"/>
      <c r="S53" s="69"/>
      <c r="T53" s="65"/>
      <c r="U53" s="65"/>
      <c r="V53" s="65"/>
      <c r="W53" s="65"/>
      <c r="X53" s="65"/>
      <c r="Y53" s="65"/>
    </row>
    <row r="54" spans="1:25" s="5" customFormat="1" ht="13.8" x14ac:dyDescent="0.3">
      <c r="A54" s="23"/>
      <c r="B54" s="120" t="s">
        <v>46</v>
      </c>
      <c r="C54" s="120"/>
      <c r="D54" s="120"/>
      <c r="E54" s="120"/>
      <c r="F54" s="120"/>
      <c r="G54" s="120"/>
      <c r="H54" s="120"/>
      <c r="I54" s="120"/>
      <c r="J54" s="120"/>
      <c r="K54" s="23"/>
      <c r="M54" s="68"/>
      <c r="N54" s="68"/>
      <c r="O54" s="68"/>
      <c r="P54" s="68"/>
      <c r="Q54" s="68"/>
      <c r="R54" s="69"/>
      <c r="S54" s="69"/>
      <c r="T54" s="65"/>
      <c r="U54" s="65"/>
      <c r="V54" s="65"/>
      <c r="W54" s="65"/>
      <c r="X54" s="65"/>
      <c r="Y54" s="65"/>
    </row>
    <row r="55" spans="1:25" s="5" customFormat="1" ht="13.8" x14ac:dyDescent="0.3">
      <c r="A55" s="23"/>
      <c r="B55" s="120"/>
      <c r="C55" s="120"/>
      <c r="D55" s="120"/>
      <c r="E55" s="120"/>
      <c r="F55" s="120"/>
      <c r="G55" s="120"/>
      <c r="H55" s="120"/>
      <c r="I55" s="120"/>
      <c r="J55" s="120"/>
      <c r="K55" s="23"/>
      <c r="M55" s="68"/>
      <c r="N55" s="68"/>
      <c r="O55" s="68"/>
      <c r="P55" s="68"/>
      <c r="Q55" s="68"/>
      <c r="R55" s="69"/>
      <c r="S55" s="69"/>
      <c r="T55" s="65"/>
      <c r="U55" s="65"/>
      <c r="V55" s="65"/>
      <c r="W55" s="65"/>
      <c r="X55" s="65"/>
      <c r="Y55" s="65"/>
    </row>
    <row r="56" spans="1:25" s="5" customFormat="1" ht="13.8" x14ac:dyDescent="0.3">
      <c r="A56" s="23"/>
      <c r="B56" s="120"/>
      <c r="C56" s="120"/>
      <c r="D56" s="120"/>
      <c r="E56" s="120"/>
      <c r="F56" s="120"/>
      <c r="G56" s="120"/>
      <c r="H56" s="120"/>
      <c r="I56" s="120"/>
      <c r="J56" s="120"/>
      <c r="K56" s="23"/>
      <c r="M56" s="68"/>
      <c r="N56" s="68"/>
      <c r="O56"/>
      <c r="P56" s="68"/>
      <c r="Q56" s="68"/>
      <c r="R56" s="69"/>
      <c r="S56" s="69"/>
      <c r="T56" s="65"/>
      <c r="U56" s="65"/>
      <c r="V56" s="65"/>
      <c r="W56" s="65"/>
      <c r="X56" s="65"/>
      <c r="Y56" s="65"/>
    </row>
    <row r="57" spans="1:25" s="5" customFormat="1" ht="13.8" x14ac:dyDescent="0.3">
      <c r="A57" s="23"/>
      <c r="B57" s="23"/>
      <c r="C57" s="23"/>
      <c r="D57" s="23"/>
      <c r="F57" s="116"/>
      <c r="G57" s="23"/>
      <c r="H57" s="23"/>
      <c r="I57" s="23"/>
      <c r="J57" s="23"/>
      <c r="K57" s="23"/>
      <c r="M57" s="68"/>
      <c r="N57" s="68"/>
      <c r="O57" s="68"/>
      <c r="P57" s="68"/>
      <c r="Q57" s="68"/>
      <c r="R57" s="69"/>
      <c r="S57" s="69"/>
      <c r="T57" s="65"/>
      <c r="U57" s="65"/>
      <c r="V57" s="65"/>
      <c r="W57" s="65"/>
      <c r="X57" s="65"/>
      <c r="Y57" s="65"/>
    </row>
    <row r="58" spans="1:25" s="5" customFormat="1" ht="13.8" x14ac:dyDescent="0.3">
      <c r="A58" s="23"/>
      <c r="B58" s="23"/>
      <c r="C58" s="23"/>
      <c r="D58" s="23"/>
      <c r="E58" s="23"/>
      <c r="F58" s="23"/>
      <c r="G58" s="23"/>
      <c r="H58" s="23"/>
      <c r="I58" s="23"/>
      <c r="J58" s="23"/>
      <c r="K58" s="23"/>
      <c r="M58" s="68"/>
      <c r="N58" s="68"/>
      <c r="O58" s="68"/>
      <c r="P58" s="68"/>
      <c r="Q58" s="68"/>
      <c r="R58" s="69"/>
      <c r="S58" s="69"/>
      <c r="T58" s="65"/>
      <c r="U58" s="65"/>
      <c r="V58" s="65"/>
      <c r="W58" s="65"/>
      <c r="X58" s="65"/>
      <c r="Y58" s="65"/>
    </row>
    <row r="59" spans="1:25" s="5" customFormat="1" ht="13.8" x14ac:dyDescent="0.3">
      <c r="K59" s="23"/>
      <c r="M59" s="68"/>
      <c r="N59" s="68"/>
      <c r="O59" s="124"/>
      <c r="P59" s="68"/>
      <c r="Q59" s="68"/>
      <c r="R59" s="69"/>
      <c r="S59" s="69"/>
      <c r="T59" s="65"/>
      <c r="U59" s="65"/>
      <c r="V59" s="65"/>
      <c r="W59" s="65"/>
      <c r="X59" s="65"/>
      <c r="Y59" s="65"/>
    </row>
    <row r="60" spans="1:25" s="5" customFormat="1" ht="13.8" x14ac:dyDescent="0.3">
      <c r="A60" s="23"/>
      <c r="B60" s="23" t="s">
        <v>47</v>
      </c>
      <c r="C60" s="23"/>
      <c r="D60" s="23"/>
      <c r="E60" s="23"/>
      <c r="F60" s="23"/>
      <c r="G60" s="23"/>
      <c r="H60" s="23"/>
      <c r="I60" s="23"/>
      <c r="J60" s="23"/>
      <c r="K60" s="23"/>
      <c r="M60" s="68"/>
      <c r="N60" s="68"/>
      <c r="O60" s="68"/>
      <c r="P60" s="68"/>
      <c r="Q60" s="68"/>
      <c r="R60" s="69"/>
      <c r="S60" s="69"/>
      <c r="T60" s="65"/>
      <c r="U60" s="65"/>
      <c r="V60" s="65"/>
      <c r="W60" s="65"/>
      <c r="X60" s="65"/>
      <c r="Y60" s="65"/>
    </row>
    <row r="61" spans="1:25" s="5" customFormat="1" ht="13.8" x14ac:dyDescent="0.3">
      <c r="A61" s="23"/>
      <c r="C61" s="23"/>
      <c r="D61" s="23"/>
      <c r="F61" s="123" t="s">
        <v>87</v>
      </c>
      <c r="G61" s="57"/>
      <c r="H61" s="23"/>
      <c r="I61" s="23"/>
      <c r="J61" s="23"/>
      <c r="K61" s="23"/>
      <c r="M61" s="68"/>
      <c r="N61" s="68"/>
      <c r="O61" s="68"/>
      <c r="P61" s="68"/>
      <c r="Q61" s="68"/>
      <c r="R61" s="69"/>
      <c r="S61" s="69"/>
      <c r="T61" s="65"/>
      <c r="U61" s="65"/>
      <c r="V61" s="65"/>
      <c r="W61" s="65"/>
      <c r="X61" s="65"/>
      <c r="Y61" s="65"/>
    </row>
    <row r="62" spans="1:25" s="5" customFormat="1" ht="13.8" x14ac:dyDescent="0.3">
      <c r="A62" s="23"/>
      <c r="B62" s="23"/>
      <c r="C62" s="23"/>
      <c r="D62" s="23"/>
      <c r="E62" s="23"/>
      <c r="F62" s="23"/>
      <c r="G62" s="23"/>
      <c r="H62" s="23"/>
      <c r="I62" s="23"/>
      <c r="J62" s="23"/>
      <c r="K62" s="23"/>
      <c r="M62" s="68"/>
      <c r="N62" s="68"/>
      <c r="O62" s="68"/>
      <c r="P62" s="68"/>
      <c r="Q62" s="68"/>
      <c r="R62" s="69"/>
      <c r="S62" s="69"/>
      <c r="T62" s="65"/>
      <c r="U62" s="65"/>
      <c r="V62" s="65"/>
      <c r="W62" s="65"/>
      <c r="X62" s="65"/>
      <c r="Y62" s="6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9"/>
  <sheetViews>
    <sheetView tabSelected="1" view="pageBreakPreview" zoomScale="85" zoomScaleNormal="100" zoomScaleSheetLayoutView="85" workbookViewId="0">
      <selection activeCell="A15" sqref="A15"/>
    </sheetView>
  </sheetViews>
  <sheetFormatPr defaultColWidth="9.109375" defaultRowHeight="15.6" x14ac:dyDescent="0.3"/>
  <cols>
    <col min="1" max="1" width="9.109375" style="25"/>
    <col min="2" max="2" width="9.33203125" style="25" bestFit="1" customWidth="1"/>
    <col min="3" max="3" width="9.21875" style="25"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2</v>
      </c>
      <c r="H1" s="1"/>
      <c r="I1" s="1"/>
      <c r="J1" s="1"/>
      <c r="K1" s="1"/>
      <c r="M1" s="6" t="s">
        <v>12</v>
      </c>
      <c r="N1" s="6" t="s">
        <v>13</v>
      </c>
      <c r="O1" s="6" t="s">
        <v>14</v>
      </c>
      <c r="P1" s="6" t="s">
        <v>14</v>
      </c>
      <c r="Q1" s="6" t="s">
        <v>14</v>
      </c>
      <c r="R1" s="6" t="s">
        <v>15</v>
      </c>
      <c r="S1" s="32" t="s">
        <v>16</v>
      </c>
      <c r="T1" s="33" t="s">
        <v>17</v>
      </c>
      <c r="W1" s="7" t="s">
        <v>18</v>
      </c>
      <c r="X1" s="8">
        <f>SUM(M:M)</f>
        <v>2</v>
      </c>
    </row>
    <row r="2" spans="1:35" s="5" customFormat="1" ht="13.8" x14ac:dyDescent="0.3">
      <c r="A2" s="1"/>
      <c r="B2" s="2" t="s">
        <v>2</v>
      </c>
      <c r="C2" s="3" t="s">
        <v>10</v>
      </c>
      <c r="D2" s="1"/>
      <c r="E2" s="1"/>
      <c r="F2" s="2" t="s">
        <v>5</v>
      </c>
      <c r="G2" s="3" t="s">
        <v>48</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22</v>
      </c>
      <c r="H3" s="1"/>
      <c r="I3" s="1"/>
      <c r="J3" s="1"/>
      <c r="K3" s="1"/>
      <c r="M3" s="9"/>
      <c r="N3" s="9"/>
      <c r="O3" s="9"/>
      <c r="P3" s="9"/>
      <c r="Q3" s="9"/>
      <c r="R3" s="9"/>
      <c r="S3" s="34"/>
      <c r="T3" s="35"/>
      <c r="W3" s="7" t="s">
        <v>23</v>
      </c>
      <c r="X3" s="8">
        <f>SUM(O:O)</f>
        <v>0</v>
      </c>
    </row>
    <row r="4" spans="1:35" s="5" customFormat="1" ht="13.8" x14ac:dyDescent="0.3">
      <c r="A4" s="1"/>
      <c r="B4" s="2" t="s">
        <v>24</v>
      </c>
      <c r="C4" s="4"/>
      <c r="D4" s="1"/>
      <c r="E4" s="1"/>
      <c r="F4" s="2" t="s">
        <v>25</v>
      </c>
      <c r="G4" s="3" t="s">
        <v>49</v>
      </c>
      <c r="H4" s="1"/>
      <c r="I4" s="1"/>
      <c r="J4" s="1"/>
      <c r="K4" s="1"/>
      <c r="M4" s="9"/>
      <c r="N4" s="9"/>
      <c r="O4" s="9"/>
      <c r="P4" s="9"/>
      <c r="Q4" s="11"/>
      <c r="R4" s="12"/>
      <c r="S4" s="36"/>
      <c r="T4" s="35"/>
      <c r="W4" s="7" t="s">
        <v>23</v>
      </c>
      <c r="X4" s="8">
        <f>SUM(P:P)</f>
        <v>0</v>
      </c>
    </row>
    <row r="5" spans="1:35" s="5" customFormat="1" ht="13.8" x14ac:dyDescent="0.3">
      <c r="A5" s="1"/>
      <c r="B5" s="2" t="s">
        <v>27</v>
      </c>
      <c r="C5" s="4" t="s">
        <v>34</v>
      </c>
      <c r="D5" s="1"/>
      <c r="E5" s="2"/>
      <c r="F5" s="1"/>
      <c r="G5" s="1"/>
      <c r="H5" s="1"/>
      <c r="I5" s="1"/>
      <c r="J5" s="1"/>
      <c r="K5" s="1"/>
      <c r="M5" s="9"/>
      <c r="N5" s="9"/>
      <c r="O5" s="9"/>
      <c r="P5" s="9"/>
      <c r="Q5" s="11"/>
      <c r="R5" s="12"/>
      <c r="S5" s="36"/>
      <c r="T5" s="35"/>
      <c r="W5" s="7" t="s">
        <v>23</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28</v>
      </c>
      <c r="X6" s="8">
        <f>SUM(R:R)</f>
        <v>0</v>
      </c>
    </row>
    <row r="7" spans="1:35" s="5" customFormat="1" ht="13.8" x14ac:dyDescent="0.3">
      <c r="A7" s="1"/>
      <c r="B7" s="1"/>
      <c r="C7" s="1"/>
      <c r="D7" s="1"/>
      <c r="E7" s="1"/>
      <c r="F7" s="1"/>
      <c r="G7" s="1"/>
      <c r="H7" s="1"/>
      <c r="I7" s="1"/>
      <c r="J7" s="1"/>
      <c r="K7" s="1"/>
      <c r="M7" s="9"/>
      <c r="N7" s="9"/>
      <c r="O7" s="9"/>
      <c r="P7" s="9"/>
      <c r="Q7" s="11"/>
      <c r="R7" s="12"/>
      <c r="S7" s="36"/>
      <c r="T7" s="35"/>
      <c r="W7" s="7" t="s">
        <v>29</v>
      </c>
      <c r="X7" s="8">
        <f>SUM(S:S)</f>
        <v>0</v>
      </c>
    </row>
    <row r="8" spans="1:35" s="5" customFormat="1" ht="13.8" x14ac:dyDescent="0.3">
      <c r="A8" s="14"/>
      <c r="E8" s="7" t="s">
        <v>1</v>
      </c>
      <c r="F8" s="8" t="str">
        <f>$C$1</f>
        <v>R. Abbott</v>
      </c>
      <c r="H8" s="15"/>
      <c r="I8" s="7" t="s">
        <v>8</v>
      </c>
      <c r="J8" s="16" t="str">
        <f>$G$2</f>
        <v>AA-SM-513</v>
      </c>
      <c r="K8" s="17"/>
      <c r="L8" s="18"/>
      <c r="M8" s="9"/>
      <c r="N8" s="9"/>
      <c r="O8" s="9"/>
      <c r="P8" s="9"/>
      <c r="Q8" s="11"/>
      <c r="R8" s="12"/>
      <c r="S8" s="36"/>
      <c r="T8" s="35"/>
    </row>
    <row r="9" spans="1:35" s="5" customFormat="1" ht="13.8" x14ac:dyDescent="0.3">
      <c r="E9" s="7" t="s">
        <v>2</v>
      </c>
      <c r="F9" s="15" t="str">
        <f>$C$2</f>
        <v xml:space="preserve"> </v>
      </c>
      <c r="H9" s="15"/>
      <c r="I9" s="7" t="s">
        <v>9</v>
      </c>
      <c r="J9" s="17" t="str">
        <f>$G$3</f>
        <v>IR</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2</v>
      </c>
      <c r="K10" s="15"/>
      <c r="L10" s="18">
        <f>SUM($M$1:M9)</f>
        <v>1</v>
      </c>
      <c r="M10" s="9"/>
      <c r="N10" s="9"/>
      <c r="O10" s="9"/>
      <c r="P10" s="9"/>
      <c r="Q10" s="11"/>
      <c r="R10" s="12"/>
      <c r="S10" s="36"/>
      <c r="T10" s="35"/>
    </row>
    <row r="11" spans="1:35" s="5" customFormat="1" ht="13.8" x14ac:dyDescent="0.3">
      <c r="A11" s="26"/>
      <c r="B11" s="26"/>
      <c r="C11" s="26"/>
      <c r="D11" s="26"/>
      <c r="E11" s="7" t="s">
        <v>30</v>
      </c>
      <c r="F11" s="15" t="str">
        <f>$C$5</f>
        <v>STANDARD SPREADSHEET METHOD</v>
      </c>
      <c r="I11" s="19"/>
      <c r="J11" s="8"/>
      <c r="M11" s="9"/>
      <c r="N11" s="9"/>
      <c r="O11" s="9"/>
      <c r="P11" s="9"/>
      <c r="Q11" s="9"/>
      <c r="R11" s="9"/>
      <c r="S11" s="34"/>
      <c r="T11" s="35"/>
    </row>
    <row r="12" spans="1:35" s="28" customFormat="1" x14ac:dyDescent="0.3">
      <c r="A12" s="73"/>
      <c r="B12" s="21" t="str">
        <f>$G$4</f>
        <v>PART 23 WATER LOADS</v>
      </c>
      <c r="C12" s="74"/>
      <c r="D12" s="74"/>
      <c r="E12" s="75"/>
      <c r="F12" s="74"/>
      <c r="G12" s="74"/>
      <c r="H12" s="74"/>
      <c r="I12" s="74"/>
      <c r="J12" s="74"/>
      <c r="K12" s="74"/>
      <c r="L12" s="30"/>
      <c r="M12" s="37"/>
      <c r="N12" s="38"/>
      <c r="O12" s="38"/>
      <c r="P12" s="38"/>
      <c r="Q12" s="38"/>
      <c r="R12" s="37"/>
      <c r="S12" s="37"/>
      <c r="T12" s="39"/>
    </row>
    <row r="13" spans="1:35" s="28" customFormat="1" ht="13.8" x14ac:dyDescent="0.3">
      <c r="A13" s="76"/>
      <c r="B13" s="5" t="s">
        <v>76</v>
      </c>
      <c r="C13" s="74"/>
      <c r="D13" s="74"/>
      <c r="E13" s="75"/>
      <c r="F13" s="74"/>
      <c r="G13" s="74"/>
      <c r="H13" s="74"/>
      <c r="I13" s="74"/>
      <c r="J13" s="74"/>
      <c r="K13" s="74"/>
      <c r="L13" s="30"/>
      <c r="M13" s="37"/>
      <c r="N13" s="38"/>
      <c r="O13" s="38"/>
      <c r="P13" s="38"/>
      <c r="Q13" s="38"/>
      <c r="R13" s="37"/>
      <c r="S13" s="37"/>
      <c r="T13" s="39"/>
    </row>
    <row r="14" spans="1:35" s="26" customFormat="1" ht="13.8" x14ac:dyDescent="0.3">
      <c r="A14" s="76"/>
      <c r="B14" s="77"/>
      <c r="C14" s="76"/>
      <c r="D14" s="76"/>
      <c r="E14" s="76"/>
      <c r="F14" s="76"/>
      <c r="G14" s="76"/>
      <c r="H14" s="76"/>
      <c r="I14" s="76"/>
      <c r="J14" s="76"/>
      <c r="K14" s="76"/>
      <c r="L14" s="29"/>
      <c r="M14" s="27"/>
      <c r="N14" s="27"/>
      <c r="O14" s="27"/>
      <c r="P14" s="27"/>
      <c r="Q14" s="27"/>
      <c r="R14" s="27"/>
      <c r="S14" s="27"/>
      <c r="T14" s="27"/>
    </row>
    <row r="15" spans="1:35" s="26" customFormat="1" ht="13.8" x14ac:dyDescent="0.3">
      <c r="A15" s="76"/>
      <c r="B15" s="113" t="s">
        <v>57</v>
      </c>
      <c r="C15" s="76"/>
      <c r="D15" s="79"/>
      <c r="E15" s="76"/>
      <c r="F15" s="76"/>
      <c r="G15" s="80"/>
      <c r="H15" s="76"/>
      <c r="I15" s="76"/>
      <c r="J15" s="76"/>
      <c r="K15" s="76"/>
      <c r="M15" s="27"/>
      <c r="N15" s="27"/>
      <c r="O15" s="27"/>
      <c r="P15" s="27"/>
      <c r="Q15" s="27"/>
      <c r="R15" s="27"/>
      <c r="S15" s="27"/>
      <c r="T15" s="27"/>
    </row>
    <row r="16" spans="1:35" s="28" customFormat="1" ht="13.5" customHeight="1" x14ac:dyDescent="0.3">
      <c r="A16" s="76"/>
      <c r="B16" s="76" t="s">
        <v>50</v>
      </c>
      <c r="C16" s="76"/>
      <c r="F16" s="80"/>
      <c r="H16" s="80"/>
      <c r="I16" s="76"/>
      <c r="J16" s="76"/>
      <c r="K16" s="76"/>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3.8" x14ac:dyDescent="0.3">
      <c r="D17" s="76"/>
      <c r="E17" s="76"/>
      <c r="F17" s="99">
        <v>1.2E-2</v>
      </c>
      <c r="G17" s="76" t="s">
        <v>53</v>
      </c>
      <c r="H17" s="76"/>
      <c r="J17" s="80"/>
      <c r="K17" s="80"/>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3.8" x14ac:dyDescent="0.3">
      <c r="A18" s="80"/>
      <c r="B18" s="80"/>
      <c r="C18" s="80"/>
      <c r="D18" s="79"/>
      <c r="E18" s="88"/>
      <c r="F18" s="100">
        <v>32.4</v>
      </c>
      <c r="G18" s="97" t="s">
        <v>52</v>
      </c>
      <c r="H18" s="76"/>
      <c r="J18" s="76"/>
      <c r="K18" s="76"/>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3.8" x14ac:dyDescent="0.3">
      <c r="A19" s="76"/>
      <c r="B19" s="79"/>
      <c r="C19" s="81"/>
      <c r="D19" s="83"/>
      <c r="E19" s="80"/>
      <c r="F19" s="101">
        <v>15</v>
      </c>
      <c r="G19" s="97" t="s">
        <v>82</v>
      </c>
      <c r="H19" s="76"/>
      <c r="J19" s="76"/>
      <c r="K19" s="76"/>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3.8" x14ac:dyDescent="0.3">
      <c r="A20" s="76"/>
      <c r="B20" s="79"/>
      <c r="C20" s="76"/>
      <c r="D20" s="83"/>
      <c r="E20" s="90"/>
      <c r="F20" s="99">
        <f>12827*2.2</f>
        <v>28219.4</v>
      </c>
      <c r="G20" s="90" t="s">
        <v>54</v>
      </c>
      <c r="H20" s="76"/>
      <c r="J20" s="76"/>
      <c r="K20" s="76"/>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3.8" x14ac:dyDescent="0.3">
      <c r="A21" s="82"/>
      <c r="B21" s="83"/>
      <c r="C21" s="84"/>
      <c r="D21" s="76"/>
      <c r="J21" s="80"/>
      <c r="K21" s="76"/>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3.8" x14ac:dyDescent="0.3">
      <c r="A22" s="82"/>
      <c r="C22" s="28" t="str">
        <f>[1]!xln(C23)</f>
        <v>(0.012 × 32.4²) / (((TAN[RADIANS[15]])⁽²′³⁾) × 28219⁽¹′³⁾)</v>
      </c>
      <c r="D22" s="79"/>
      <c r="J22" s="80"/>
      <c r="K22" s="76"/>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3.8" x14ac:dyDescent="0.3">
      <c r="C23" s="107">
        <f>(F17*F18^2)/(((TAN(RADIANS(F19)))^(2/3))*F20^(1/3))</f>
        <v>0.99552852009861004</v>
      </c>
      <c r="D23" s="108" t="s">
        <v>71</v>
      </c>
      <c r="J23" s="80"/>
      <c r="K23" s="76"/>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3.8" x14ac:dyDescent="0.3">
      <c r="F24" s="85"/>
      <c r="G24" s="76"/>
      <c r="H24" s="87"/>
      <c r="I24" s="80"/>
      <c r="J24" s="80"/>
      <c r="K24" s="82"/>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3.8" x14ac:dyDescent="0.3">
      <c r="B25" s="84" t="s">
        <v>51</v>
      </c>
      <c r="F25" s="80"/>
      <c r="G25" s="101">
        <v>1.5</v>
      </c>
      <c r="H25" s="98" t="s">
        <v>55</v>
      </c>
      <c r="I25" s="76"/>
      <c r="J25" s="76"/>
      <c r="K25" s="76"/>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3.8" x14ac:dyDescent="0.3">
      <c r="J26" s="80"/>
      <c r="K26" s="82"/>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3.8" x14ac:dyDescent="0.3">
      <c r="A27" s="82"/>
      <c r="B27" s="84"/>
      <c r="C27" s="86"/>
      <c r="D27" s="86"/>
      <c r="E27" s="76"/>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3.8" x14ac:dyDescent="0.3">
      <c r="A28" s="76"/>
      <c r="B28" s="76"/>
      <c r="C28" s="86"/>
      <c r="D28" s="87"/>
      <c r="E28" s="76"/>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3.8" x14ac:dyDescent="0.3">
      <c r="A29" s="82"/>
      <c r="B29" s="76"/>
      <c r="C29" s="86"/>
      <c r="D29" s="87"/>
      <c r="E29" s="76"/>
      <c r="K29" s="76"/>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3.8" x14ac:dyDescent="0.3">
      <c r="A30" s="82"/>
      <c r="B30" s="82"/>
      <c r="C30" s="86"/>
      <c r="D30" s="87"/>
      <c r="E30" s="76"/>
      <c r="K30" s="76"/>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3.8" x14ac:dyDescent="0.3">
      <c r="A31" s="82"/>
      <c r="B31" s="82" t="s">
        <v>70</v>
      </c>
      <c r="C31" s="86"/>
      <c r="D31" s="87"/>
      <c r="E31" s="76"/>
      <c r="F31" s="87"/>
      <c r="G31" s="76"/>
      <c r="H31" s="76"/>
      <c r="I31" s="76"/>
      <c r="J31" s="76"/>
      <c r="K31" s="76"/>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3.8" x14ac:dyDescent="0.3">
      <c r="A32" s="82"/>
      <c r="B32" s="82" t="s">
        <v>62</v>
      </c>
      <c r="C32" s="86"/>
      <c r="E32" s="76"/>
      <c r="F32" s="87"/>
      <c r="G32" s="76"/>
      <c r="H32" s="76"/>
      <c r="I32" s="76"/>
      <c r="J32" s="84"/>
      <c r="K32" s="84"/>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3.8" x14ac:dyDescent="0.3">
      <c r="B33" s="102" t="s">
        <v>64</v>
      </c>
      <c r="C33" s="114">
        <f>199347.75820202*4633.063038466</f>
        <v>923590730.32683623</v>
      </c>
      <c r="D33" s="104" t="s">
        <v>68</v>
      </c>
      <c r="F33" s="83"/>
      <c r="G33" s="84"/>
      <c r="H33" s="76"/>
      <c r="I33" s="80"/>
      <c r="J33" s="84"/>
      <c r="K33" s="84"/>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3.8" x14ac:dyDescent="0.3">
      <c r="B34" s="102" t="s">
        <v>65</v>
      </c>
      <c r="C34" s="28">
        <f>F20</f>
        <v>28219.4</v>
      </c>
      <c r="D34" s="28" t="s">
        <v>66</v>
      </c>
      <c r="F34" s="83"/>
      <c r="G34" s="80"/>
      <c r="H34" s="80"/>
      <c r="I34" s="76"/>
      <c r="J34" s="76"/>
      <c r="K34" s="76"/>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3.8" x14ac:dyDescent="0.3">
      <c r="B35" s="102" t="s">
        <v>63</v>
      </c>
      <c r="C35" s="106">
        <f>SQRT(C33/C34)</f>
        <v>180.91138353307556</v>
      </c>
      <c r="D35" s="28" t="s">
        <v>67</v>
      </c>
      <c r="F35" s="83"/>
      <c r="G35" s="80"/>
      <c r="H35" s="80"/>
      <c r="I35" s="76"/>
      <c r="J35" s="76"/>
      <c r="K35" s="76"/>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3.8" x14ac:dyDescent="0.3">
      <c r="A36" s="76"/>
      <c r="B36" s="92" t="s">
        <v>73</v>
      </c>
      <c r="C36" s="80"/>
      <c r="D36" s="91"/>
      <c r="E36" s="76"/>
      <c r="F36" s="76"/>
      <c r="G36" s="92" t="s">
        <v>73</v>
      </c>
      <c r="H36" s="80"/>
      <c r="I36" s="91"/>
      <c r="J36" s="76"/>
      <c r="K36" s="76"/>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3.8" x14ac:dyDescent="0.3">
      <c r="B37" s="102" t="s">
        <v>69</v>
      </c>
      <c r="C37" s="106">
        <v>375</v>
      </c>
      <c r="D37" s="28" t="s">
        <v>67</v>
      </c>
      <c r="G37" s="102" t="s">
        <v>69</v>
      </c>
      <c r="H37" s="106">
        <v>96</v>
      </c>
      <c r="I37" s="28" t="s">
        <v>67</v>
      </c>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3.8" x14ac:dyDescent="0.3">
      <c r="B38" s="76"/>
      <c r="C38" s="28" t="str">
        <f>[1]!xln(C39)</f>
        <v>375 / 181</v>
      </c>
      <c r="E38" s="76"/>
      <c r="F38" s="76"/>
      <c r="G38" s="76"/>
      <c r="H38" s="28" t="str">
        <f>[1]!xln(H39)</f>
        <v>96 / 181</v>
      </c>
      <c r="J38" s="76"/>
      <c r="K38" s="76"/>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3.8" x14ac:dyDescent="0.3">
      <c r="B39" s="87"/>
      <c r="C39" s="105">
        <f>C37/C35</f>
        <v>2.0728380529544714</v>
      </c>
      <c r="D39" s="90" t="s">
        <v>56</v>
      </c>
      <c r="E39" s="80"/>
      <c r="F39" s="76"/>
      <c r="G39" s="87"/>
      <c r="H39" s="105">
        <f>H37/C35</f>
        <v>0.53064654155634472</v>
      </c>
      <c r="I39" s="90" t="s">
        <v>56</v>
      </c>
      <c r="J39" s="80"/>
      <c r="K39" s="76"/>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3.8" x14ac:dyDescent="0.3">
      <c r="C40" s="28" t="str">
        <f>[1]!xln(C41)</f>
        <v>0.996 × 1.5 / ((1 + 2.07²)⁽²′³⁾)</v>
      </c>
      <c r="H40" s="28" t="str">
        <f>[1]!xln(H41)</f>
        <v>0.996 × 1.5 / ((1 + 0.531²)⁽²′³⁾)</v>
      </c>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3.8" x14ac:dyDescent="0.3">
      <c r="C41" s="109">
        <f>C23*G25/((1+C39^2)^(2/3))</f>
        <v>0.49144739003960308</v>
      </c>
      <c r="D41" s="122" t="s">
        <v>74</v>
      </c>
      <c r="E41" s="122"/>
      <c r="F41" s="122"/>
      <c r="H41" s="109">
        <f>C23*G25/((1+H39^2)^(2/3))</f>
        <v>1.2656487221872259</v>
      </c>
      <c r="I41" s="122" t="s">
        <v>75</v>
      </c>
      <c r="J41" s="122"/>
      <c r="K41" s="122"/>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3.8" x14ac:dyDescent="0.3">
      <c r="D42" s="122"/>
      <c r="E42" s="122"/>
      <c r="F42" s="122"/>
      <c r="I42" s="122"/>
      <c r="J42" s="122"/>
      <c r="K42" s="122"/>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3.8" x14ac:dyDescent="0.3">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3.8" x14ac:dyDescent="0.3">
      <c r="A44" s="76"/>
      <c r="B44" s="113" t="s">
        <v>58</v>
      </c>
      <c r="C44" s="76"/>
      <c r="D44" s="76"/>
      <c r="E44" s="76"/>
      <c r="F44" s="76"/>
      <c r="G44" s="76"/>
      <c r="H44" s="76"/>
      <c r="I44" s="76"/>
      <c r="J44" s="76"/>
      <c r="K44" s="76"/>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3.8" x14ac:dyDescent="0.3">
      <c r="A45" s="83"/>
      <c r="B45" s="79"/>
      <c r="C45" s="76"/>
      <c r="D45" s="76"/>
      <c r="E45" s="76"/>
      <c r="F45" s="76"/>
      <c r="G45" s="76"/>
      <c r="H45" s="76"/>
      <c r="I45" s="76"/>
      <c r="J45" s="89"/>
      <c r="K45" s="76"/>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3.8" x14ac:dyDescent="0.3">
      <c r="A46" s="76"/>
      <c r="B46" s="93"/>
      <c r="C46" s="94"/>
      <c r="D46" s="76"/>
      <c r="E46" s="76"/>
      <c r="F46" s="99">
        <v>4.0000000000000001E-3</v>
      </c>
      <c r="G46" s="76" t="s">
        <v>60</v>
      </c>
      <c r="H46" s="76"/>
      <c r="I46" s="76"/>
      <c r="J46" s="76"/>
      <c r="K46" s="76"/>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3.8" x14ac:dyDescent="0.3">
      <c r="A47" s="76"/>
      <c r="B47" s="79"/>
      <c r="C47" s="81"/>
      <c r="D47" s="79"/>
      <c r="E47" s="88"/>
      <c r="F47" s="100">
        <v>32.4</v>
      </c>
      <c r="G47" s="97" t="s">
        <v>61</v>
      </c>
      <c r="H47" s="76"/>
      <c r="I47" s="76"/>
      <c r="J47" s="86"/>
      <c r="K47" s="76"/>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3.8" x14ac:dyDescent="0.3">
      <c r="A48" s="83"/>
      <c r="B48" s="90"/>
      <c r="C48" s="76"/>
      <c r="D48" s="83"/>
      <c r="E48" s="80"/>
      <c r="F48" s="101">
        <v>13.23</v>
      </c>
      <c r="G48" s="97" t="s">
        <v>83</v>
      </c>
      <c r="H48" s="76"/>
      <c r="I48" s="76"/>
      <c r="J48" s="76"/>
      <c r="K48" s="76"/>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3.8" x14ac:dyDescent="0.3">
      <c r="A49" s="76"/>
      <c r="B49" s="95"/>
      <c r="C49" s="94"/>
      <c r="D49" s="83"/>
      <c r="E49" s="90"/>
      <c r="F49" s="99">
        <f>12827*2.2</f>
        <v>28219.4</v>
      </c>
      <c r="G49" s="90" t="s">
        <v>59</v>
      </c>
      <c r="H49" s="80"/>
      <c r="I49" s="76"/>
      <c r="J49" s="76"/>
      <c r="K49" s="76"/>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3.8" x14ac:dyDescent="0.3">
      <c r="A50" s="76"/>
      <c r="B50" s="79"/>
      <c r="C50" s="94"/>
      <c r="D50" s="76"/>
      <c r="E50" s="76"/>
      <c r="F50" s="76"/>
      <c r="G50" s="76"/>
      <c r="H50" s="76"/>
      <c r="I50" s="76"/>
      <c r="J50" s="76"/>
      <c r="K50" s="76"/>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3.8" x14ac:dyDescent="0.3">
      <c r="A51" s="82"/>
      <c r="B51" s="82"/>
      <c r="C51" s="28" t="str">
        <f>[1]!xln(C52)</f>
        <v>(0.004 × 32.4²) / (((TAN[RADIANS[13.2]])⁽²′³⁾) × 28219⁽¹′³⁾)</v>
      </c>
      <c r="E51" s="76"/>
      <c r="F51" s="83"/>
      <c r="G51" s="90"/>
      <c r="H51" s="76"/>
      <c r="I51" s="76"/>
      <c r="J51" s="76"/>
      <c r="K51" s="76"/>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3.8" x14ac:dyDescent="0.3">
      <c r="C52" s="107">
        <f>(F46*F47^2)/(((TAN(RADIANS(F48)))^(2/3))*F49^(1/3))</f>
        <v>0.36207502122782725</v>
      </c>
      <c r="D52" s="108" t="s">
        <v>72</v>
      </c>
      <c r="H52" s="80"/>
      <c r="I52" s="96"/>
      <c r="J52" s="76"/>
      <c r="K52" s="76"/>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3.8" x14ac:dyDescent="0.3">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3.8" x14ac:dyDescent="0.3">
      <c r="A54" s="5"/>
      <c r="B54" s="8" t="s">
        <v>84</v>
      </c>
      <c r="C54" s="53"/>
      <c r="D54" s="43"/>
      <c r="E54" s="49"/>
      <c r="F54" s="40"/>
      <c r="G54" s="5"/>
      <c r="H54" s="49"/>
      <c r="I54" s="117" t="s">
        <v>81</v>
      </c>
      <c r="J54" s="47"/>
      <c r="K54" s="47"/>
      <c r="L54" s="30"/>
      <c r="M54" s="27"/>
      <c r="N54" s="27"/>
      <c r="O54" s="27"/>
      <c r="P54" s="27"/>
      <c r="Q54" s="27"/>
      <c r="R54" s="27"/>
      <c r="S54" s="27"/>
      <c r="T54" s="27"/>
      <c r="U54" s="30"/>
      <c r="V54" s="40"/>
      <c r="W54" s="40"/>
      <c r="X54" s="30"/>
    </row>
    <row r="55" spans="1:35" s="28" customFormat="1" ht="13.8" x14ac:dyDescent="0.3">
      <c r="A55" s="5"/>
      <c r="B55" s="46"/>
      <c r="C55" s="53" t="s">
        <v>77</v>
      </c>
      <c r="D55" s="43"/>
      <c r="E55" s="43">
        <f>C23+1-2/3</f>
        <v>1.3288618534319436</v>
      </c>
      <c r="F55" s="118" t="str">
        <f>"= "&amp;[1]!xln(E55)</f>
        <v>= 0.996 + 1 - 2 / 3</v>
      </c>
      <c r="G55" s="5"/>
      <c r="H55" s="49"/>
      <c r="I55" s="53">
        <f>E55*$F$20</f>
        <v>37499.684186737395</v>
      </c>
      <c r="J55" s="47"/>
      <c r="K55" s="47"/>
      <c r="L55" s="30"/>
      <c r="M55" s="27"/>
      <c r="N55" s="27"/>
      <c r="O55" s="27"/>
      <c r="P55" s="27"/>
      <c r="Q55" s="27"/>
      <c r="R55" s="27"/>
      <c r="S55" s="27"/>
      <c r="T55" s="27"/>
      <c r="U55" s="30"/>
      <c r="V55" s="56"/>
      <c r="W55" s="40"/>
      <c r="X55" s="30"/>
    </row>
    <row r="56" spans="1:35" s="28" customFormat="1" ht="13.8" x14ac:dyDescent="0.3">
      <c r="A56" s="5"/>
      <c r="B56" s="46"/>
      <c r="C56" s="53" t="s">
        <v>78</v>
      </c>
      <c r="D56" s="43"/>
      <c r="E56" s="43">
        <f>C41+1-2/3</f>
        <v>0.8247807233729364</v>
      </c>
      <c r="F56" s="118" t="str">
        <f>"= "&amp;[1]!xln(E56)</f>
        <v>= 0.491 + 1 - 2 / 3</v>
      </c>
      <c r="G56" s="5"/>
      <c r="H56" s="49"/>
      <c r="I56" s="53">
        <f>E56*$F$20</f>
        <v>23274.817145150242</v>
      </c>
      <c r="J56" s="47"/>
      <c r="K56" s="47"/>
      <c r="L56" s="30"/>
      <c r="M56" s="27"/>
      <c r="N56" s="27"/>
      <c r="O56" s="27"/>
      <c r="P56" s="27"/>
      <c r="Q56" s="27"/>
      <c r="R56" s="27"/>
      <c r="S56" s="27"/>
      <c r="T56" s="27"/>
      <c r="U56" s="30"/>
      <c r="V56" s="5"/>
      <c r="W56" s="5"/>
      <c r="X56" s="30"/>
    </row>
    <row r="57" spans="1:35" s="28" customFormat="1" ht="13.8" x14ac:dyDescent="0.3">
      <c r="A57" s="5"/>
      <c r="B57" s="46"/>
      <c r="C57" s="53" t="s">
        <v>79</v>
      </c>
      <c r="D57" s="43"/>
      <c r="E57" s="43">
        <f>H41+1-2/3</f>
        <v>1.5989820555205596</v>
      </c>
      <c r="F57" s="118" t="str">
        <f>"= "&amp;[1]!xln(E57)</f>
        <v>= 1.27 + 1 - 2 / 3</v>
      </c>
      <c r="G57" s="5"/>
      <c r="H57" s="49"/>
      <c r="I57" s="53">
        <f>E57*$F$20</f>
        <v>45122.314217556879</v>
      </c>
      <c r="J57" s="47"/>
      <c r="K57" s="47"/>
      <c r="L57" s="30"/>
      <c r="M57" s="27"/>
      <c r="N57" s="27"/>
      <c r="O57" s="27"/>
      <c r="P57" s="27"/>
      <c r="Q57" s="27"/>
      <c r="R57" s="27"/>
      <c r="S57" s="27"/>
      <c r="T57" s="27"/>
      <c r="U57" s="30"/>
      <c r="V57" s="5"/>
      <c r="W57" s="5"/>
      <c r="X57" s="30"/>
    </row>
    <row r="58" spans="1:35" s="28" customFormat="1" ht="13.8" x14ac:dyDescent="0.3">
      <c r="A58" s="5"/>
      <c r="B58" s="46"/>
      <c r="C58" s="53" t="s">
        <v>80</v>
      </c>
      <c r="D58" s="43"/>
      <c r="E58" s="43">
        <f>C52+1</f>
        <v>1.3620750212278272</v>
      </c>
      <c r="F58" s="118" t="str">
        <f>"= "&amp;[1]!xln(E58)</f>
        <v>= 0.362 + 1</v>
      </c>
      <c r="G58" s="5"/>
      <c r="H58" s="49"/>
      <c r="I58" s="53">
        <f>E58*$F$20</f>
        <v>38436.939854036551</v>
      </c>
      <c r="J58" s="47"/>
      <c r="K58" s="47"/>
      <c r="L58" s="30"/>
      <c r="M58" s="27"/>
      <c r="N58" s="27"/>
      <c r="O58" s="27"/>
      <c r="P58" s="27"/>
      <c r="Q58" s="27"/>
      <c r="R58" s="27"/>
      <c r="S58" s="27"/>
      <c r="T58" s="27"/>
      <c r="U58" s="30"/>
      <c r="V58" s="5"/>
      <c r="W58" s="5"/>
      <c r="X58" s="30"/>
    </row>
    <row r="59" spans="1:35" s="28" customFormat="1" ht="13.8" x14ac:dyDescent="0.3">
      <c r="A59" s="58"/>
      <c r="B59" s="59"/>
      <c r="C59" s="60"/>
      <c r="D59" s="58"/>
      <c r="E59" s="58"/>
      <c r="F59" s="58"/>
      <c r="G59" s="60"/>
      <c r="H59" s="58"/>
      <c r="I59" s="58"/>
      <c r="J59" s="58"/>
      <c r="K59" s="58"/>
      <c r="L59" s="30"/>
      <c r="M59" s="27"/>
      <c r="N59" s="27"/>
      <c r="O59" s="27"/>
      <c r="P59" s="27"/>
      <c r="Q59" s="27"/>
      <c r="R59" s="27"/>
      <c r="S59" s="27"/>
      <c r="T59" s="27"/>
      <c r="U59" s="30"/>
      <c r="V59" s="30"/>
      <c r="W59" s="30"/>
      <c r="X59" s="30"/>
    </row>
    <row r="60" spans="1:35" s="28" customFormat="1" ht="13.8" x14ac:dyDescent="0.3">
      <c r="A60" s="58"/>
      <c r="B60" s="61"/>
      <c r="C60" s="60"/>
      <c r="D60" s="62"/>
      <c r="E60" s="62"/>
      <c r="F60" s="63" t="s">
        <v>35</v>
      </c>
      <c r="G60" s="60"/>
      <c r="H60" s="62"/>
      <c r="I60" s="62"/>
      <c r="J60" s="62"/>
      <c r="K60" s="58"/>
      <c r="L60" s="30"/>
      <c r="M60" s="27"/>
      <c r="N60" s="27"/>
      <c r="O60" s="27"/>
      <c r="P60" s="27"/>
      <c r="Q60" s="27"/>
      <c r="R60" s="27"/>
      <c r="S60" s="27"/>
      <c r="T60" s="27"/>
      <c r="U60" s="30"/>
      <c r="V60" s="30"/>
      <c r="W60" s="30"/>
      <c r="X60" s="30"/>
    </row>
    <row r="61" spans="1:35" s="28" customFormat="1" ht="13.8" x14ac:dyDescent="0.3">
      <c r="A61" s="58"/>
      <c r="B61" s="62"/>
      <c r="C61" s="62"/>
      <c r="D61" s="62"/>
      <c r="E61" s="62"/>
      <c r="F61" s="125" t="s">
        <v>88</v>
      </c>
      <c r="G61" s="62"/>
      <c r="H61" s="62"/>
      <c r="I61" s="62"/>
      <c r="J61" s="62"/>
      <c r="K61" s="58"/>
      <c r="L61" s="30"/>
      <c r="M61" s="27"/>
      <c r="N61" s="27"/>
      <c r="O61" s="27"/>
      <c r="P61" s="27"/>
      <c r="Q61" s="27"/>
      <c r="R61" s="27"/>
      <c r="S61" s="27"/>
      <c r="T61" s="27"/>
      <c r="U61" s="30"/>
      <c r="V61" s="30"/>
      <c r="W61" s="30"/>
      <c r="X61" s="30"/>
    </row>
    <row r="62" spans="1:35" s="5" customFormat="1" ht="13.8" x14ac:dyDescent="0.3">
      <c r="A62" s="14"/>
      <c r="E62" s="7" t="s">
        <v>1</v>
      </c>
      <c r="F62" s="8" t="str">
        <f>$C$1</f>
        <v>R. Abbott</v>
      </c>
      <c r="H62" s="15"/>
      <c r="I62" s="7" t="s">
        <v>8</v>
      </c>
      <c r="J62" s="16" t="str">
        <f>$G$2</f>
        <v>AA-SM-513</v>
      </c>
      <c r="K62" s="17"/>
      <c r="L62" s="18"/>
      <c r="M62" s="9"/>
      <c r="N62" s="9"/>
      <c r="O62" s="9"/>
      <c r="P62" s="9"/>
      <c r="Q62" s="11"/>
      <c r="R62" s="12"/>
      <c r="S62" s="36"/>
      <c r="T62" s="35"/>
    </row>
    <row r="63" spans="1:35" s="5" customFormat="1" ht="13.8" x14ac:dyDescent="0.3">
      <c r="E63" s="7" t="s">
        <v>2</v>
      </c>
      <c r="F63" s="15" t="str">
        <f>$C$2</f>
        <v xml:space="preserve"> </v>
      </c>
      <c r="H63" s="15"/>
      <c r="I63" s="7" t="s">
        <v>9</v>
      </c>
      <c r="J63" s="17" t="str">
        <f>$G$3</f>
        <v>IR</v>
      </c>
      <c r="K63" s="17"/>
      <c r="L63" s="18"/>
      <c r="M63" s="9">
        <v>1</v>
      </c>
      <c r="N63" s="9"/>
      <c r="O63" s="9"/>
      <c r="P63" s="9"/>
      <c r="Q63" s="11"/>
      <c r="R63" s="12"/>
      <c r="S63" s="36"/>
      <c r="T63" s="35"/>
    </row>
    <row r="64" spans="1:35" s="5" customFormat="1" ht="13.8" x14ac:dyDescent="0.3">
      <c r="E64" s="7" t="s">
        <v>3</v>
      </c>
      <c r="F64" s="15" t="str">
        <f>$C$3</f>
        <v>20/10/2013</v>
      </c>
      <c r="H64" s="15"/>
      <c r="I64" s="7" t="s">
        <v>6</v>
      </c>
      <c r="J64" s="8" t="str">
        <f>L64&amp;" of "&amp;$G$1</f>
        <v>2 of 2</v>
      </c>
      <c r="K64" s="15"/>
      <c r="L64" s="18">
        <f>SUM($M$1:M63)</f>
        <v>2</v>
      </c>
      <c r="M64" s="9"/>
      <c r="N64" s="9"/>
      <c r="O64" s="9"/>
      <c r="P64" s="9"/>
      <c r="Q64" s="11"/>
      <c r="R64" s="12"/>
      <c r="S64" s="36"/>
      <c r="T64" s="35"/>
    </row>
    <row r="65" spans="1:35" s="5" customFormat="1" ht="13.8" x14ac:dyDescent="0.3">
      <c r="A65" s="26"/>
      <c r="B65" s="26"/>
      <c r="C65" s="26"/>
      <c r="D65" s="26"/>
      <c r="E65" s="7" t="s">
        <v>30</v>
      </c>
      <c r="F65" s="15" t="str">
        <f>$C$5</f>
        <v>STANDARD SPREADSHEET METHOD</v>
      </c>
      <c r="I65" s="19"/>
      <c r="J65" s="8"/>
      <c r="M65" s="9"/>
      <c r="N65" s="9"/>
      <c r="O65" s="9"/>
      <c r="P65" s="9"/>
      <c r="Q65" s="9"/>
      <c r="R65" s="9"/>
      <c r="S65" s="34"/>
      <c r="T65" s="35"/>
    </row>
    <row r="66" spans="1:35" s="28" customFormat="1" x14ac:dyDescent="0.3">
      <c r="A66" s="73"/>
      <c r="B66" s="21" t="str">
        <f>$G$4</f>
        <v>PART 23 WATER LOADS</v>
      </c>
      <c r="C66" s="74"/>
      <c r="D66" s="74"/>
      <c r="E66" s="75"/>
      <c r="F66" s="74"/>
      <c r="G66" s="74"/>
      <c r="H66" s="74"/>
      <c r="I66" s="74"/>
      <c r="J66" s="74"/>
      <c r="K66" s="74"/>
      <c r="L66" s="30"/>
      <c r="M66" s="37"/>
      <c r="N66" s="38"/>
      <c r="O66" s="38"/>
      <c r="P66" s="38"/>
      <c r="Q66" s="38"/>
      <c r="R66" s="37"/>
      <c r="S66" s="37"/>
      <c r="T66" s="39"/>
    </row>
    <row r="67" spans="1:35" s="26" customFormat="1" ht="13.8" x14ac:dyDescent="0.3">
      <c r="A67" s="76"/>
      <c r="B67" s="77"/>
      <c r="C67" s="76"/>
      <c r="D67" s="76"/>
      <c r="E67" s="76"/>
      <c r="F67" s="76"/>
      <c r="G67" s="76"/>
      <c r="H67" s="76"/>
      <c r="I67" s="76"/>
      <c r="J67" s="76"/>
      <c r="K67" s="76"/>
      <c r="L67" s="29"/>
      <c r="M67" s="27"/>
      <c r="N67" s="27"/>
      <c r="O67" s="27"/>
      <c r="P67" s="27"/>
      <c r="Q67" s="27"/>
      <c r="R67" s="27"/>
      <c r="S67" s="27"/>
      <c r="T67" s="27"/>
    </row>
    <row r="68" spans="1:35" s="26" customFormat="1" ht="13.8" x14ac:dyDescent="0.3">
      <c r="A68" s="76"/>
      <c r="C68" s="76"/>
      <c r="D68" s="79"/>
      <c r="E68" s="76"/>
      <c r="F68" s="76"/>
      <c r="G68" s="80"/>
      <c r="H68" s="76"/>
      <c r="I68" s="76"/>
      <c r="J68" s="76"/>
      <c r="K68" s="76"/>
      <c r="M68" s="27"/>
      <c r="N68" s="27"/>
      <c r="O68" s="27"/>
      <c r="P68" s="27"/>
      <c r="Q68" s="27"/>
      <c r="R68" s="27"/>
      <c r="S68" s="27"/>
      <c r="T68" s="27"/>
    </row>
    <row r="69" spans="1:35" s="26" customFormat="1" ht="13.8" x14ac:dyDescent="0.3">
      <c r="A69" s="76"/>
      <c r="B69" s="78"/>
      <c r="C69" s="76"/>
      <c r="D69" s="79"/>
      <c r="E69" s="76"/>
      <c r="F69" s="76"/>
      <c r="G69" s="76"/>
      <c r="H69" s="76"/>
      <c r="I69" s="76"/>
      <c r="J69" s="76"/>
      <c r="K69" s="76"/>
      <c r="M69" s="27"/>
      <c r="N69" s="27"/>
      <c r="O69" s="27"/>
      <c r="P69" s="27"/>
      <c r="Q69" s="27"/>
      <c r="R69" s="27"/>
      <c r="S69" s="27"/>
      <c r="T69" s="27"/>
      <c r="V69" s="40"/>
      <c r="W69" s="40"/>
      <c r="Y69" s="5"/>
      <c r="Z69" s="5"/>
      <c r="AA69" s="5"/>
      <c r="AB69" s="5"/>
      <c r="AC69" s="7"/>
      <c r="AD69" s="5"/>
      <c r="AE69" s="5"/>
      <c r="AF69" s="5"/>
      <c r="AG69" s="5"/>
      <c r="AH69" s="5"/>
      <c r="AI69" s="5"/>
    </row>
    <row r="70" spans="1:35" s="28" customFormat="1" ht="13.5" customHeight="1" x14ac:dyDescent="0.3">
      <c r="A70" s="76"/>
      <c r="B70" s="76"/>
      <c r="C70" s="76"/>
      <c r="F70" s="80"/>
      <c r="H70" s="80"/>
      <c r="I70" s="76"/>
      <c r="J70" s="76"/>
      <c r="K70" s="76"/>
      <c r="L70" s="30"/>
      <c r="M70" s="27"/>
      <c r="N70" s="27"/>
      <c r="O70" s="27"/>
      <c r="P70" s="27"/>
      <c r="Q70" s="27"/>
      <c r="R70" s="27"/>
      <c r="S70" s="27"/>
      <c r="T70" s="27"/>
      <c r="U70" s="30"/>
      <c r="V70" s="40"/>
      <c r="W70" s="40"/>
      <c r="X70" s="30"/>
      <c r="Y70" s="5"/>
      <c r="Z70" s="18"/>
      <c r="AA70" s="46"/>
      <c r="AB70" s="46"/>
      <c r="AC70" s="5"/>
      <c r="AD70" s="5"/>
      <c r="AE70" s="5"/>
      <c r="AF70" s="5"/>
      <c r="AG70" s="5"/>
      <c r="AH70" s="5"/>
      <c r="AI70" s="5"/>
    </row>
    <row r="71" spans="1:35" s="28" customFormat="1" ht="13.8" x14ac:dyDescent="0.3">
      <c r="D71" s="76"/>
      <c r="E71" s="76"/>
      <c r="F71" s="99"/>
      <c r="G71" s="76"/>
      <c r="H71" s="76"/>
      <c r="J71" s="80"/>
      <c r="K71" s="80"/>
      <c r="L71" s="30"/>
      <c r="M71" s="27"/>
      <c r="N71" s="27"/>
      <c r="O71" s="27"/>
      <c r="P71" s="27"/>
      <c r="Q71" s="27"/>
      <c r="R71" s="27"/>
      <c r="S71" s="27"/>
      <c r="T71" s="27"/>
      <c r="U71" s="30"/>
      <c r="V71" s="40"/>
      <c r="W71" s="40"/>
      <c r="X71" s="30"/>
      <c r="Y71" s="5"/>
      <c r="Z71" s="46"/>
      <c r="AA71" s="29"/>
      <c r="AB71" s="31"/>
      <c r="AC71" s="5"/>
      <c r="AD71" s="5"/>
      <c r="AE71" s="5"/>
      <c r="AF71" s="5"/>
      <c r="AG71" s="5"/>
      <c r="AH71" s="5"/>
      <c r="AI71" s="5"/>
    </row>
    <row r="72" spans="1:35" s="28" customFormat="1" ht="13.8" x14ac:dyDescent="0.3">
      <c r="A72" s="80"/>
      <c r="B72" s="80"/>
      <c r="C72" s="80"/>
      <c r="D72" s="79"/>
      <c r="E72" s="88"/>
      <c r="F72" s="100"/>
      <c r="G72" s="97"/>
      <c r="H72" s="76"/>
      <c r="J72" s="76"/>
      <c r="K72" s="76"/>
      <c r="L72" s="30"/>
      <c r="M72" s="27"/>
      <c r="N72" s="27"/>
      <c r="O72" s="27"/>
      <c r="P72" s="27"/>
      <c r="Q72" s="27"/>
      <c r="R72" s="27"/>
      <c r="S72" s="27"/>
      <c r="T72" s="27"/>
      <c r="U72" s="30"/>
      <c r="V72" s="40"/>
      <c r="W72" s="40"/>
      <c r="X72" s="30"/>
      <c r="Y72" s="5"/>
      <c r="Z72" s="46"/>
      <c r="AA72" s="29"/>
      <c r="AB72" s="31"/>
      <c r="AC72" s="47"/>
      <c r="AD72" s="5"/>
      <c r="AE72" s="48"/>
      <c r="AF72" s="47"/>
      <c r="AG72" s="47"/>
      <c r="AH72" s="47"/>
      <c r="AI72" s="5"/>
    </row>
    <row r="73" spans="1:35" s="28" customFormat="1" ht="13.8" x14ac:dyDescent="0.3">
      <c r="A73" s="76"/>
      <c r="B73" s="79"/>
      <c r="C73" s="81"/>
      <c r="D73" s="83"/>
      <c r="E73" s="80"/>
      <c r="F73" s="101"/>
      <c r="G73" s="97"/>
      <c r="H73" s="76"/>
      <c r="J73" s="76"/>
      <c r="K73" s="76"/>
      <c r="L73" s="30"/>
      <c r="M73" s="27"/>
      <c r="N73" s="27"/>
      <c r="O73" s="27"/>
      <c r="P73" s="27"/>
      <c r="Q73" s="27"/>
      <c r="R73" s="27"/>
      <c r="S73" s="27"/>
      <c r="T73" s="27"/>
      <c r="U73" s="30"/>
      <c r="V73" s="40"/>
      <c r="W73" s="40"/>
      <c r="X73" s="30"/>
      <c r="Y73" s="23"/>
      <c r="Z73" s="46"/>
      <c r="AA73" s="29"/>
      <c r="AB73" s="31"/>
      <c r="AC73" s="47"/>
      <c r="AD73" s="47"/>
      <c r="AE73" s="47"/>
      <c r="AF73" s="47"/>
      <c r="AG73" s="47"/>
      <c r="AH73" s="47"/>
      <c r="AI73" s="23"/>
    </row>
    <row r="74" spans="1:35" s="28" customFormat="1" ht="13.8" x14ac:dyDescent="0.3">
      <c r="A74" s="76"/>
      <c r="B74" s="79"/>
      <c r="C74" s="76"/>
      <c r="D74" s="83"/>
      <c r="E74" s="90"/>
      <c r="F74" s="99"/>
      <c r="G74" s="90"/>
      <c r="H74" s="76"/>
      <c r="J74" s="76"/>
      <c r="K74" s="76"/>
      <c r="L74" s="30"/>
      <c r="M74" s="27"/>
      <c r="N74" s="27"/>
      <c r="O74" s="27"/>
      <c r="P74" s="27"/>
      <c r="Q74" s="27"/>
      <c r="R74" s="27"/>
      <c r="S74" s="27"/>
      <c r="T74" s="27"/>
      <c r="U74" s="30"/>
      <c r="V74" s="40"/>
      <c r="W74" s="40"/>
      <c r="X74" s="30"/>
      <c r="Y74" s="23"/>
      <c r="Z74" s="50"/>
      <c r="AA74" s="29"/>
      <c r="AB74" s="31"/>
      <c r="AC74" s="51"/>
      <c r="AD74" s="51"/>
      <c r="AE74" s="51"/>
      <c r="AF74" s="51"/>
      <c r="AG74" s="51"/>
      <c r="AH74" s="51"/>
      <c r="AI74" s="23"/>
    </row>
    <row r="75" spans="1:35" s="28" customFormat="1" ht="13.8" x14ac:dyDescent="0.3">
      <c r="A75" s="82"/>
      <c r="B75" s="83"/>
      <c r="C75" s="84"/>
      <c r="D75" s="76"/>
      <c r="J75" s="80"/>
      <c r="K75" s="76"/>
      <c r="L75" s="30"/>
      <c r="M75" s="27"/>
      <c r="N75" s="27"/>
      <c r="O75" s="27"/>
      <c r="P75" s="27"/>
      <c r="Q75" s="27"/>
      <c r="R75" s="27"/>
      <c r="S75" s="27"/>
      <c r="T75" s="27"/>
      <c r="U75" s="30"/>
      <c r="V75" s="40"/>
      <c r="W75" s="40"/>
      <c r="X75" s="30"/>
      <c r="Y75" s="5"/>
      <c r="Z75" s="46"/>
      <c r="AA75" s="18"/>
      <c r="AB75" s="43"/>
      <c r="AC75" s="5"/>
      <c r="AD75" s="5"/>
      <c r="AE75" s="5"/>
      <c r="AF75" s="5"/>
      <c r="AG75" s="5"/>
      <c r="AH75" s="5"/>
      <c r="AI75" s="5"/>
    </row>
    <row r="76" spans="1:35" s="28" customFormat="1" ht="13.8" x14ac:dyDescent="0.3">
      <c r="A76" s="82"/>
      <c r="D76" s="79"/>
      <c r="J76" s="80"/>
      <c r="K76" s="76"/>
      <c r="L76" s="30"/>
      <c r="M76" s="27"/>
      <c r="N76" s="27"/>
      <c r="O76" s="27"/>
      <c r="P76" s="27"/>
      <c r="Q76" s="27"/>
      <c r="R76" s="27"/>
      <c r="S76" s="27"/>
      <c r="T76" s="27"/>
      <c r="U76" s="30"/>
      <c r="V76" s="40"/>
      <c r="W76" s="40"/>
      <c r="X76" s="30"/>
      <c r="Y76" s="23"/>
      <c r="Z76" s="5"/>
      <c r="AA76" s="51"/>
      <c r="AB76" s="5"/>
      <c r="AC76" s="5"/>
      <c r="AD76" s="5"/>
      <c r="AE76" s="5"/>
      <c r="AF76" s="5"/>
      <c r="AG76" s="5"/>
      <c r="AH76" s="51"/>
      <c r="AI76" s="5"/>
    </row>
    <row r="77" spans="1:35" s="28" customFormat="1" ht="13.8" x14ac:dyDescent="0.3">
      <c r="C77" s="107"/>
      <c r="D77" s="108"/>
      <c r="J77" s="80"/>
      <c r="K77" s="76"/>
      <c r="L77" s="30"/>
      <c r="M77" s="27"/>
      <c r="N77" s="27"/>
      <c r="O77" s="27"/>
      <c r="P77" s="27"/>
      <c r="Q77" s="27"/>
      <c r="R77" s="27"/>
      <c r="S77" s="27"/>
      <c r="T77" s="27"/>
      <c r="U77" s="30"/>
      <c r="V77" s="40"/>
      <c r="W77" s="40"/>
      <c r="X77" s="30"/>
      <c r="Y77" s="5"/>
      <c r="Z77" s="5"/>
      <c r="AA77" s="18"/>
      <c r="AB77" s="18"/>
      <c r="AC77" s="18"/>
      <c r="AD77" s="18"/>
      <c r="AE77" s="18"/>
      <c r="AF77" s="18"/>
      <c r="AG77" s="18"/>
      <c r="AH77" s="51"/>
      <c r="AI77" s="5"/>
    </row>
    <row r="78" spans="1:35" s="28" customFormat="1" ht="13.8" x14ac:dyDescent="0.3">
      <c r="J78" s="80"/>
      <c r="K78" s="76"/>
      <c r="L78" s="30"/>
      <c r="M78" s="27"/>
      <c r="N78" s="27"/>
      <c r="O78" s="27"/>
      <c r="P78" s="27"/>
      <c r="Q78" s="27"/>
      <c r="R78" s="27"/>
      <c r="S78" s="27"/>
      <c r="T78" s="27"/>
      <c r="U78" s="30"/>
      <c r="V78" s="40"/>
      <c r="W78" s="40"/>
      <c r="X78" s="30"/>
      <c r="Y78" s="5"/>
      <c r="Z78" s="5"/>
      <c r="AA78" s="52"/>
      <c r="AB78" s="18"/>
      <c r="AC78" s="18"/>
      <c r="AD78" s="18"/>
      <c r="AE78" s="18"/>
      <c r="AF78" s="18"/>
      <c r="AG78" s="18"/>
      <c r="AH78" s="51"/>
      <c r="AI78" s="5"/>
    </row>
    <row r="79" spans="1:35" s="28" customFormat="1" ht="13.8" x14ac:dyDescent="0.3">
      <c r="B79" s="84"/>
      <c r="J79" s="80"/>
      <c r="K79" s="76"/>
      <c r="L79" s="30"/>
      <c r="M79" s="27"/>
      <c r="N79" s="27"/>
      <c r="O79" s="27"/>
      <c r="P79" s="27"/>
      <c r="Q79" s="27"/>
      <c r="R79" s="27"/>
      <c r="S79" s="27"/>
      <c r="T79" s="27"/>
      <c r="U79" s="30"/>
      <c r="V79" s="40"/>
      <c r="W79" s="40"/>
      <c r="X79" s="30"/>
      <c r="Y79" s="5"/>
      <c r="Z79" s="5"/>
      <c r="AA79" s="52"/>
      <c r="AB79" s="18"/>
      <c r="AC79" s="18"/>
      <c r="AD79" s="18"/>
      <c r="AE79" s="18"/>
      <c r="AF79" s="18"/>
      <c r="AG79" s="18"/>
      <c r="AH79" s="5"/>
      <c r="AI79" s="5"/>
    </row>
    <row r="80" spans="1:35" s="28" customFormat="1" ht="13.8" x14ac:dyDescent="0.3">
      <c r="J80" s="80"/>
      <c r="K80" s="82"/>
      <c r="L80" s="30"/>
      <c r="M80" s="27"/>
      <c r="N80" s="27"/>
      <c r="O80" s="27"/>
      <c r="P80" s="27"/>
      <c r="Q80" s="27"/>
      <c r="R80" s="27"/>
      <c r="S80" s="27"/>
      <c r="T80" s="27"/>
      <c r="U80" s="30"/>
      <c r="V80" s="40"/>
      <c r="W80" s="40"/>
      <c r="X80" s="30"/>
      <c r="Y80" s="5"/>
      <c r="Z80" s="5"/>
      <c r="AA80" s="18"/>
      <c r="AB80" s="18"/>
      <c r="AC80" s="18"/>
      <c r="AD80" s="18"/>
      <c r="AE80" s="18"/>
      <c r="AF80" s="18"/>
      <c r="AG80" s="18"/>
      <c r="AH80" s="5"/>
      <c r="AI80" s="5"/>
    </row>
    <row r="81" spans="1:35" s="28" customFormat="1" ht="13.8" x14ac:dyDescent="0.3">
      <c r="A81" s="82"/>
      <c r="B81" s="84"/>
      <c r="C81" s="86"/>
      <c r="D81" s="86"/>
      <c r="E81" s="76"/>
      <c r="F81" s="85"/>
      <c r="G81" s="76"/>
      <c r="H81" s="87"/>
      <c r="I81" s="80"/>
      <c r="J81" s="80"/>
      <c r="K81" s="82"/>
      <c r="L81" s="30"/>
      <c r="M81" s="27"/>
      <c r="N81" s="27"/>
      <c r="O81" s="27"/>
      <c r="P81" s="27"/>
      <c r="Q81" s="27"/>
      <c r="R81" s="27"/>
      <c r="S81" s="27"/>
      <c r="T81" s="27"/>
      <c r="U81" s="30"/>
      <c r="V81" s="40"/>
      <c r="W81" s="40"/>
      <c r="X81" s="30"/>
      <c r="Y81" s="5"/>
      <c r="Z81" s="5"/>
      <c r="AA81" s="18"/>
      <c r="AB81" s="18"/>
      <c r="AC81" s="18"/>
      <c r="AD81" s="18"/>
      <c r="AE81" s="18"/>
      <c r="AF81" s="18"/>
      <c r="AG81" s="18"/>
      <c r="AH81" s="5"/>
      <c r="AI81" s="5"/>
    </row>
    <row r="82" spans="1:35" s="28" customFormat="1" ht="13.8" x14ac:dyDescent="0.3">
      <c r="A82" s="76"/>
      <c r="B82" s="76"/>
      <c r="C82" s="86"/>
      <c r="D82" s="87"/>
      <c r="E82" s="76"/>
      <c r="F82" s="80"/>
      <c r="G82" s="101"/>
      <c r="H82" s="98"/>
      <c r="I82" s="76"/>
      <c r="J82" s="76"/>
      <c r="K82" s="76"/>
      <c r="L82" s="30"/>
      <c r="M82" s="27"/>
      <c r="N82" s="27"/>
      <c r="O82" s="27"/>
      <c r="P82" s="27"/>
      <c r="Q82" s="27"/>
      <c r="R82" s="27"/>
      <c r="S82" s="27"/>
      <c r="T82" s="27"/>
      <c r="U82" s="30"/>
      <c r="V82" s="40"/>
      <c r="W82" s="40"/>
      <c r="X82" s="30"/>
      <c r="Y82" s="23"/>
      <c r="Z82" s="5"/>
      <c r="AA82" s="5"/>
      <c r="AB82" s="5"/>
      <c r="AC82" s="51"/>
      <c r="AD82" s="51"/>
      <c r="AE82" s="51"/>
      <c r="AF82" s="51"/>
      <c r="AG82" s="51"/>
      <c r="AH82" s="51"/>
      <c r="AI82" s="23"/>
    </row>
    <row r="83" spans="1:35" s="28" customFormat="1" ht="13.8" x14ac:dyDescent="0.3">
      <c r="A83" s="82"/>
      <c r="B83" s="76"/>
      <c r="C83" s="86"/>
      <c r="D83" s="87"/>
      <c r="E83" s="76"/>
      <c r="K83" s="76"/>
      <c r="L83" s="30"/>
      <c r="M83" s="27"/>
      <c r="N83" s="27"/>
      <c r="O83" s="27"/>
      <c r="P83" s="27"/>
      <c r="Q83" s="27"/>
      <c r="R83" s="27"/>
      <c r="S83" s="27"/>
      <c r="T83" s="27"/>
      <c r="U83" s="30"/>
      <c r="V83" s="40"/>
      <c r="W83" s="40"/>
      <c r="X83" s="30"/>
      <c r="Y83" s="18"/>
      <c r="Z83" s="18"/>
      <c r="AA83" s="18"/>
      <c r="AB83" s="18"/>
      <c r="AC83" s="18"/>
      <c r="AD83" s="5"/>
      <c r="AE83" s="45"/>
      <c r="AF83" s="45"/>
      <c r="AG83" s="45"/>
      <c r="AH83" s="45"/>
      <c r="AI83" s="44"/>
    </row>
    <row r="84" spans="1:35" s="28" customFormat="1" ht="13.8" x14ac:dyDescent="0.3">
      <c r="A84" s="82"/>
      <c r="B84" s="82"/>
      <c r="C84" s="86"/>
      <c r="D84" s="87"/>
      <c r="E84" s="76"/>
      <c r="K84" s="76"/>
      <c r="L84" s="30"/>
      <c r="M84" s="27"/>
      <c r="N84" s="27"/>
      <c r="O84" s="27"/>
      <c r="P84" s="27"/>
      <c r="Q84" s="27"/>
      <c r="R84" s="27"/>
      <c r="S84" s="27"/>
      <c r="T84" s="27"/>
      <c r="U84" s="30"/>
      <c r="V84" s="40"/>
      <c r="W84" s="40"/>
      <c r="X84" s="30"/>
      <c r="Y84" s="18"/>
      <c r="Z84" s="18"/>
      <c r="AA84" s="18"/>
      <c r="AB84" s="18"/>
      <c r="AC84" s="18"/>
      <c r="AD84" s="18"/>
      <c r="AE84" s="45"/>
      <c r="AF84" s="45"/>
      <c r="AG84" s="45"/>
      <c r="AH84" s="45"/>
      <c r="AI84" s="44"/>
    </row>
    <row r="85" spans="1:35" s="28" customFormat="1" ht="13.8" x14ac:dyDescent="0.3">
      <c r="A85" s="82"/>
      <c r="B85" s="82"/>
      <c r="C85" s="86"/>
      <c r="D85" s="87"/>
      <c r="E85" s="76"/>
      <c r="F85" s="87"/>
      <c r="G85" s="76"/>
      <c r="H85" s="76"/>
      <c r="I85" s="76"/>
      <c r="J85" s="76"/>
      <c r="K85" s="76"/>
      <c r="L85" s="30"/>
      <c r="M85" s="27"/>
      <c r="N85" s="27"/>
      <c r="O85" s="27"/>
      <c r="P85" s="27"/>
      <c r="Q85" s="27"/>
      <c r="R85" s="27"/>
      <c r="S85" s="27"/>
      <c r="T85" s="27"/>
      <c r="U85" s="30"/>
      <c r="V85" s="40"/>
      <c r="W85" s="40"/>
      <c r="X85" s="30"/>
      <c r="Y85" s="18"/>
      <c r="Z85" s="18"/>
      <c r="AA85" s="18"/>
      <c r="AB85" s="18"/>
      <c r="AC85" s="18"/>
      <c r="AD85" s="18"/>
      <c r="AE85" s="45"/>
      <c r="AF85" s="45"/>
      <c r="AG85" s="45"/>
      <c r="AH85" s="45"/>
      <c r="AI85" s="44"/>
    </row>
    <row r="86" spans="1:35" s="28" customFormat="1" ht="13.8" x14ac:dyDescent="0.3">
      <c r="A86" s="82"/>
      <c r="B86" s="82"/>
      <c r="C86" s="86"/>
      <c r="E86" s="76"/>
      <c r="F86" s="87"/>
      <c r="G86" s="76"/>
      <c r="H86" s="76"/>
      <c r="I86" s="76"/>
      <c r="J86" s="84"/>
      <c r="K86" s="84"/>
      <c r="L86" s="30"/>
      <c r="M86" s="27"/>
      <c r="N86" s="27"/>
      <c r="O86" s="27"/>
      <c r="P86" s="27"/>
      <c r="Q86" s="27"/>
      <c r="R86" s="27"/>
      <c r="S86" s="27"/>
      <c r="T86" s="27"/>
      <c r="U86" s="30"/>
      <c r="V86" s="40"/>
      <c r="W86" s="40"/>
      <c r="X86" s="30"/>
      <c r="Y86" s="18"/>
      <c r="Z86" s="18"/>
      <c r="AA86" s="18"/>
      <c r="AB86" s="18"/>
      <c r="AC86" s="18"/>
      <c r="AD86" s="5"/>
      <c r="AE86" s="45"/>
      <c r="AF86" s="45"/>
      <c r="AG86" s="45"/>
      <c r="AH86" s="45"/>
      <c r="AI86" s="44"/>
    </row>
    <row r="87" spans="1:35" s="28" customFormat="1" ht="13.8" x14ac:dyDescent="0.3">
      <c r="B87" s="102"/>
      <c r="C87" s="103"/>
      <c r="D87" s="104"/>
      <c r="F87" s="83"/>
      <c r="G87" s="84"/>
      <c r="H87" s="76"/>
      <c r="I87" s="80"/>
      <c r="J87" s="84"/>
      <c r="K87" s="84"/>
      <c r="L87" s="30"/>
      <c r="M87" s="27"/>
      <c r="N87" s="27"/>
      <c r="O87" s="27"/>
      <c r="P87" s="27"/>
      <c r="Q87" s="27"/>
      <c r="R87" s="27"/>
      <c r="S87" s="27"/>
      <c r="T87" s="27"/>
      <c r="U87" s="30"/>
      <c r="V87" s="40"/>
      <c r="W87" s="40"/>
      <c r="X87" s="30"/>
      <c r="Y87" s="18"/>
      <c r="Z87" s="18"/>
      <c r="AA87" s="18"/>
      <c r="AB87" s="18"/>
      <c r="AC87" s="18"/>
      <c r="AD87" s="5"/>
      <c r="AE87" s="45"/>
      <c r="AF87" s="45"/>
      <c r="AG87" s="45"/>
      <c r="AH87" s="45"/>
      <c r="AI87" s="44"/>
    </row>
    <row r="88" spans="1:35" s="28" customFormat="1" ht="13.8" x14ac:dyDescent="0.3">
      <c r="B88" s="102"/>
      <c r="F88" s="83"/>
      <c r="G88" s="80"/>
      <c r="H88" s="80"/>
      <c r="I88" s="76"/>
      <c r="J88" s="76"/>
      <c r="K88" s="76"/>
      <c r="L88" s="30"/>
      <c r="M88" s="27"/>
      <c r="N88" s="27"/>
      <c r="O88" s="27"/>
      <c r="P88" s="27"/>
      <c r="Q88" s="27"/>
      <c r="R88" s="27"/>
      <c r="S88" s="27"/>
      <c r="T88" s="27"/>
      <c r="U88" s="30"/>
      <c r="V88" s="40"/>
      <c r="W88" s="40"/>
      <c r="X88" s="30"/>
      <c r="Y88" s="5"/>
      <c r="Z88" s="5"/>
      <c r="AA88" s="5"/>
      <c r="AB88" s="5"/>
      <c r="AC88" s="5"/>
      <c r="AD88" s="40"/>
      <c r="AE88" s="43"/>
      <c r="AF88" s="54"/>
      <c r="AG88" s="42"/>
      <c r="AH88" s="5"/>
      <c r="AI88" s="5"/>
    </row>
    <row r="89" spans="1:35" s="28" customFormat="1" ht="13.8" x14ac:dyDescent="0.3">
      <c r="B89" s="102"/>
      <c r="C89" s="106"/>
      <c r="F89" s="83"/>
      <c r="G89" s="80"/>
      <c r="H89" s="80"/>
      <c r="I89" s="76"/>
      <c r="J89" s="76"/>
      <c r="K89" s="76"/>
      <c r="L89" s="30"/>
      <c r="M89" s="27"/>
      <c r="N89" s="27"/>
      <c r="O89" s="27"/>
      <c r="P89" s="27"/>
      <c r="Q89" s="27"/>
      <c r="R89" s="27"/>
      <c r="S89" s="27"/>
      <c r="T89" s="27"/>
      <c r="U89" s="30"/>
      <c r="V89" s="40"/>
      <c r="W89" s="40"/>
      <c r="X89" s="30"/>
      <c r="Y89" s="18"/>
      <c r="Z89" s="18"/>
      <c r="AA89" s="18"/>
      <c r="AB89" s="18"/>
      <c r="AC89" s="18"/>
      <c r="AD89" s="5"/>
      <c r="AE89" s="41"/>
      <c r="AF89" s="41"/>
      <c r="AG89" s="41"/>
      <c r="AH89" s="41"/>
      <c r="AI89" s="41"/>
    </row>
    <row r="90" spans="1:35" s="28" customFormat="1" ht="13.8" x14ac:dyDescent="0.3">
      <c r="A90" s="76"/>
      <c r="B90" s="92"/>
      <c r="C90" s="80"/>
      <c r="D90" s="91"/>
      <c r="E90" s="76"/>
      <c r="F90" s="76"/>
      <c r="G90" s="92"/>
      <c r="H90" s="80"/>
      <c r="I90" s="91"/>
      <c r="J90" s="76"/>
      <c r="K90" s="76"/>
      <c r="L90" s="30"/>
      <c r="M90" s="27"/>
      <c r="N90" s="27"/>
      <c r="O90" s="27"/>
      <c r="P90" s="27"/>
      <c r="Q90" s="27"/>
      <c r="R90" s="27"/>
      <c r="S90" s="27"/>
      <c r="T90" s="27"/>
      <c r="U90" s="30"/>
      <c r="V90" s="40"/>
      <c r="W90" s="40"/>
      <c r="X90" s="30"/>
      <c r="Y90" s="18"/>
      <c r="Z90" s="18"/>
      <c r="AA90" s="18"/>
      <c r="AB90" s="18"/>
      <c r="AC90" s="18"/>
      <c r="AD90" s="18"/>
      <c r="AE90" s="41"/>
      <c r="AF90" s="41"/>
      <c r="AG90" s="41"/>
      <c r="AH90" s="41"/>
      <c r="AI90" s="41"/>
    </row>
    <row r="91" spans="1:35" s="28" customFormat="1" ht="13.8" x14ac:dyDescent="0.3">
      <c r="B91" s="102"/>
      <c r="C91" s="106"/>
      <c r="G91" s="102"/>
      <c r="H91" s="106"/>
      <c r="L91" s="30"/>
      <c r="M91" s="27"/>
      <c r="N91" s="27"/>
      <c r="O91" s="27"/>
      <c r="P91" s="27"/>
      <c r="Q91" s="27"/>
      <c r="R91" s="27"/>
      <c r="S91" s="27"/>
      <c r="T91" s="27"/>
      <c r="U91" s="30"/>
      <c r="V91" s="40"/>
      <c r="W91" s="40"/>
      <c r="X91" s="30"/>
      <c r="Y91" s="18"/>
      <c r="Z91" s="18"/>
      <c r="AA91" s="18"/>
      <c r="AB91" s="18"/>
      <c r="AC91" s="18"/>
      <c r="AD91" s="5"/>
      <c r="AE91" s="41"/>
      <c r="AF91" s="41"/>
      <c r="AG91" s="41"/>
      <c r="AH91" s="41"/>
      <c r="AI91" s="41"/>
    </row>
    <row r="92" spans="1:35" s="28" customFormat="1" ht="13.8" x14ac:dyDescent="0.3">
      <c r="B92" s="76"/>
      <c r="E92" s="76"/>
      <c r="F92" s="76"/>
      <c r="G92" s="76"/>
      <c r="J92" s="76"/>
      <c r="K92" s="76"/>
      <c r="L92" s="30"/>
      <c r="M92" s="27"/>
      <c r="N92" s="27"/>
      <c r="O92" s="27"/>
      <c r="P92" s="27"/>
      <c r="Q92" s="27"/>
      <c r="R92" s="27"/>
      <c r="S92" s="27"/>
      <c r="T92" s="27"/>
      <c r="U92" s="30"/>
      <c r="V92" s="40"/>
      <c r="W92" s="40"/>
      <c r="X92" s="30"/>
      <c r="Y92" s="18"/>
      <c r="Z92" s="18"/>
      <c r="AA92" s="18"/>
      <c r="AB92" s="18"/>
      <c r="AC92" s="18"/>
      <c r="AD92" s="5"/>
      <c r="AE92" s="41"/>
      <c r="AF92" s="41"/>
      <c r="AG92" s="41"/>
      <c r="AH92" s="41"/>
      <c r="AI92" s="41"/>
    </row>
    <row r="93" spans="1:35" s="28" customFormat="1" ht="13.8" x14ac:dyDescent="0.3">
      <c r="B93" s="87"/>
      <c r="C93" s="105"/>
      <c r="D93" s="90"/>
      <c r="E93" s="80"/>
      <c r="F93" s="76"/>
      <c r="G93" s="87"/>
      <c r="H93" s="105"/>
      <c r="I93" s="90"/>
      <c r="J93" s="80"/>
      <c r="K93" s="76"/>
      <c r="L93" s="30"/>
      <c r="M93" s="27"/>
      <c r="N93" s="27"/>
      <c r="O93" s="27"/>
      <c r="P93" s="27"/>
      <c r="Q93" s="27"/>
      <c r="R93" s="27"/>
      <c r="S93" s="27"/>
      <c r="T93" s="27"/>
      <c r="U93" s="30"/>
      <c r="V93" s="40"/>
      <c r="W93" s="40"/>
      <c r="X93" s="30"/>
      <c r="Y93" s="18"/>
      <c r="Z93" s="18"/>
      <c r="AA93" s="18"/>
      <c r="AB93" s="18"/>
      <c r="AC93" s="18"/>
      <c r="AD93" s="5"/>
      <c r="AE93" s="41"/>
      <c r="AF93" s="41"/>
      <c r="AG93" s="41"/>
      <c r="AH93" s="41"/>
      <c r="AI93" s="41"/>
    </row>
    <row r="94" spans="1:35" s="28" customFormat="1" ht="13.8" x14ac:dyDescent="0.3">
      <c r="L94" s="30"/>
      <c r="M94" s="27"/>
      <c r="N94" s="27"/>
      <c r="O94" s="27"/>
      <c r="P94" s="27"/>
      <c r="Q94" s="27"/>
      <c r="R94" s="27"/>
      <c r="S94" s="27"/>
      <c r="T94" s="27"/>
      <c r="U94" s="30"/>
      <c r="V94" s="40"/>
      <c r="W94" s="40"/>
      <c r="X94" s="30"/>
      <c r="Y94" s="5"/>
      <c r="Z94" s="5"/>
      <c r="AA94" s="5"/>
      <c r="AB94" s="5"/>
      <c r="AC94" s="5"/>
      <c r="AD94" s="5"/>
      <c r="AE94" s="5"/>
      <c r="AF94" s="5"/>
      <c r="AG94" s="5"/>
      <c r="AH94" s="5"/>
      <c r="AI94" s="5"/>
    </row>
    <row r="95" spans="1:35" s="28" customFormat="1" ht="13.8" x14ac:dyDescent="0.3">
      <c r="C95" s="109"/>
      <c r="D95" s="110"/>
      <c r="E95" s="110"/>
      <c r="F95" s="110"/>
      <c r="G95" s="111"/>
      <c r="H95" s="112"/>
      <c r="I95" s="110"/>
      <c r="J95" s="110"/>
      <c r="K95" s="110"/>
      <c r="L95" s="30"/>
      <c r="M95" s="27"/>
      <c r="N95" s="27"/>
      <c r="O95" s="27"/>
      <c r="P95" s="27"/>
      <c r="Q95" s="27"/>
      <c r="R95" s="27"/>
      <c r="S95" s="27"/>
      <c r="T95" s="27"/>
      <c r="U95" s="30"/>
      <c r="V95" s="40"/>
      <c r="W95" s="40"/>
      <c r="X95" s="30"/>
      <c r="Y95" s="18"/>
      <c r="Z95" s="5"/>
      <c r="AA95" s="40"/>
      <c r="AB95" s="5"/>
      <c r="AC95" s="5"/>
      <c r="AD95" s="5"/>
      <c r="AE95" s="5"/>
      <c r="AF95" s="5"/>
      <c r="AG95" s="5"/>
      <c r="AH95" s="5"/>
      <c r="AI95" s="51"/>
    </row>
    <row r="96" spans="1:35" s="28" customFormat="1" ht="13.8" x14ac:dyDescent="0.3">
      <c r="D96" s="110"/>
      <c r="E96" s="110"/>
      <c r="F96" s="110"/>
      <c r="G96" s="111"/>
      <c r="H96" s="111"/>
      <c r="I96" s="110"/>
      <c r="J96" s="110"/>
      <c r="K96" s="110"/>
      <c r="L96" s="30"/>
      <c r="M96" s="27"/>
      <c r="N96" s="27"/>
      <c r="O96" s="27"/>
      <c r="P96" s="27"/>
      <c r="Q96" s="27"/>
      <c r="R96" s="27"/>
      <c r="S96" s="27"/>
      <c r="T96" s="27"/>
      <c r="U96" s="30"/>
      <c r="V96" s="40"/>
      <c r="W96" s="40"/>
      <c r="X96" s="30"/>
      <c r="Y96" s="18"/>
      <c r="Z96" s="5"/>
      <c r="AA96" s="40"/>
      <c r="AB96" s="5"/>
      <c r="AC96" s="5"/>
      <c r="AD96" s="5"/>
      <c r="AE96" s="5"/>
      <c r="AF96" s="5"/>
      <c r="AG96" s="5"/>
      <c r="AH96" s="5"/>
      <c r="AI96" s="51"/>
    </row>
    <row r="97" spans="1:35" s="28" customFormat="1" ht="13.8" x14ac:dyDescent="0.3">
      <c r="L97" s="30"/>
      <c r="M97" s="27"/>
      <c r="N97" s="27"/>
      <c r="O97" s="27"/>
      <c r="P97" s="27"/>
      <c r="Q97" s="27"/>
      <c r="R97" s="27"/>
      <c r="S97" s="27"/>
      <c r="T97" s="27"/>
      <c r="U97" s="30"/>
      <c r="V97" s="40"/>
      <c r="W97" s="40"/>
      <c r="X97" s="30"/>
      <c r="Y97" s="18"/>
      <c r="Z97" s="18"/>
      <c r="AA97" s="40"/>
      <c r="AB97" s="5"/>
      <c r="AC97" s="5"/>
      <c r="AD97" s="5"/>
      <c r="AE97" s="5"/>
      <c r="AF97" s="5"/>
      <c r="AG97" s="5"/>
      <c r="AH97" s="5"/>
      <c r="AI97" s="51"/>
    </row>
    <row r="98" spans="1:35" s="28" customFormat="1" ht="13.8" x14ac:dyDescent="0.3">
      <c r="A98" s="76"/>
      <c r="B98" s="26"/>
      <c r="C98" s="76"/>
      <c r="D98" s="76"/>
      <c r="E98" s="76"/>
      <c r="F98" s="76"/>
      <c r="G98" s="76"/>
      <c r="H98" s="76"/>
      <c r="I98" s="76"/>
      <c r="J98" s="76"/>
      <c r="K98" s="76"/>
      <c r="L98" s="30"/>
      <c r="M98" s="27"/>
      <c r="N98" s="27"/>
      <c r="O98" s="27"/>
      <c r="P98" s="27"/>
      <c r="Q98" s="27"/>
      <c r="R98" s="27"/>
      <c r="S98" s="27"/>
      <c r="T98" s="27"/>
      <c r="U98" s="30"/>
      <c r="V98" s="40"/>
      <c r="W98" s="40"/>
      <c r="X98" s="30"/>
      <c r="Y98" s="18"/>
      <c r="Z98" s="5"/>
      <c r="AA98" s="40"/>
      <c r="AB98" s="5"/>
      <c r="AC98" s="5"/>
      <c r="AD98" s="5"/>
      <c r="AE98" s="5"/>
      <c r="AF98" s="5"/>
      <c r="AG98" s="5"/>
      <c r="AH98" s="5"/>
      <c r="AI98" s="51"/>
    </row>
    <row r="99" spans="1:35" s="28" customFormat="1" ht="13.8" x14ac:dyDescent="0.3">
      <c r="A99" s="83"/>
      <c r="B99" s="79"/>
      <c r="C99" s="76"/>
      <c r="D99" s="76"/>
      <c r="E99" s="76"/>
      <c r="F99" s="76"/>
      <c r="G99" s="76"/>
      <c r="H99" s="76"/>
      <c r="I99" s="76"/>
      <c r="J99" s="89"/>
      <c r="K99" s="76"/>
      <c r="L99" s="30"/>
      <c r="M99" s="27"/>
      <c r="N99" s="27"/>
      <c r="O99" s="27"/>
      <c r="P99" s="27"/>
      <c r="Q99" s="27"/>
      <c r="R99" s="27"/>
      <c r="S99" s="27"/>
      <c r="T99" s="27"/>
      <c r="U99" s="30"/>
      <c r="V99" s="40"/>
      <c r="W99" s="40"/>
      <c r="X99" s="30"/>
      <c r="Y99" s="18"/>
      <c r="Z99" s="5"/>
      <c r="AA99" s="40"/>
      <c r="AB99" s="5"/>
      <c r="AC99" s="5"/>
      <c r="AD99" s="5"/>
      <c r="AE99" s="5"/>
      <c r="AF99" s="5"/>
      <c r="AG99" s="5"/>
      <c r="AH99" s="5"/>
      <c r="AI99" s="5"/>
    </row>
    <row r="100" spans="1:35" s="28" customFormat="1" ht="13.8" x14ac:dyDescent="0.3">
      <c r="A100" s="76"/>
      <c r="B100" s="93"/>
      <c r="C100" s="94"/>
      <c r="D100" s="76"/>
      <c r="E100" s="76"/>
      <c r="F100" s="99"/>
      <c r="G100" s="76"/>
      <c r="H100" s="76"/>
      <c r="I100" s="76"/>
      <c r="J100" s="76"/>
      <c r="K100" s="76"/>
      <c r="L100" s="30"/>
      <c r="M100" s="27"/>
      <c r="N100" s="27"/>
      <c r="O100" s="27"/>
      <c r="P100" s="27"/>
      <c r="Q100" s="27"/>
      <c r="R100" s="27"/>
      <c r="S100" s="27"/>
      <c r="T100" s="27"/>
      <c r="U100" s="30"/>
      <c r="V100" s="40"/>
      <c r="W100" s="40"/>
      <c r="X100" s="30"/>
      <c r="Y100" s="5"/>
      <c r="Z100" s="5"/>
      <c r="AA100" s="5"/>
      <c r="AB100" s="5"/>
      <c r="AC100" s="5"/>
      <c r="AD100" s="5"/>
      <c r="AE100" s="5"/>
      <c r="AF100" s="5"/>
      <c r="AG100" s="5"/>
      <c r="AH100" s="51"/>
      <c r="AI100" s="5"/>
    </row>
    <row r="101" spans="1:35" s="28" customFormat="1" ht="13.8" x14ac:dyDescent="0.3">
      <c r="A101" s="76"/>
      <c r="B101" s="79"/>
      <c r="C101" s="81"/>
      <c r="D101" s="79"/>
      <c r="E101" s="88"/>
      <c r="F101" s="100"/>
      <c r="G101" s="97"/>
      <c r="H101" s="76"/>
      <c r="I101" s="76"/>
      <c r="J101" s="86"/>
      <c r="K101" s="76"/>
      <c r="L101" s="30"/>
      <c r="M101" s="27"/>
      <c r="N101" s="27"/>
      <c r="O101" s="27"/>
      <c r="P101" s="27"/>
      <c r="Q101" s="27"/>
      <c r="R101" s="27"/>
      <c r="S101" s="27"/>
      <c r="T101" s="27"/>
      <c r="U101" s="30"/>
      <c r="V101" s="40"/>
      <c r="W101" s="40"/>
      <c r="X101" s="30"/>
      <c r="Y101" s="18"/>
      <c r="Z101" s="5"/>
      <c r="AA101" s="55"/>
      <c r="AB101" s="5"/>
      <c r="AC101" s="5"/>
      <c r="AD101" s="5"/>
      <c r="AE101" s="5"/>
      <c r="AF101" s="5"/>
      <c r="AG101" s="5"/>
      <c r="AH101" s="5"/>
      <c r="AI101" s="5"/>
    </row>
    <row r="102" spans="1:35" s="28" customFormat="1" ht="13.8" x14ac:dyDescent="0.3">
      <c r="A102" s="83"/>
      <c r="B102" s="90"/>
      <c r="C102" s="76"/>
      <c r="D102" s="83"/>
      <c r="E102" s="80"/>
      <c r="F102" s="101"/>
      <c r="G102" s="97"/>
      <c r="H102" s="76"/>
      <c r="I102" s="76"/>
      <c r="J102" s="76"/>
      <c r="K102" s="76"/>
      <c r="L102" s="30"/>
      <c r="M102" s="27"/>
      <c r="N102" s="27"/>
      <c r="O102" s="27"/>
      <c r="P102" s="27"/>
      <c r="Q102" s="27"/>
      <c r="R102" s="27"/>
      <c r="S102" s="27"/>
      <c r="T102" s="27"/>
      <c r="U102" s="30"/>
      <c r="V102" s="40"/>
      <c r="W102" s="40"/>
      <c r="X102" s="30"/>
      <c r="Y102" s="52"/>
      <c r="Z102" s="5"/>
      <c r="AA102" s="41"/>
      <c r="AB102" s="5"/>
      <c r="AC102" s="5"/>
      <c r="AD102" s="5"/>
      <c r="AE102" s="5"/>
      <c r="AF102" s="5"/>
      <c r="AG102" s="5"/>
      <c r="AH102" s="5"/>
      <c r="AI102" s="5"/>
    </row>
    <row r="103" spans="1:35" s="28" customFormat="1" ht="13.8" x14ac:dyDescent="0.3">
      <c r="A103" s="76"/>
      <c r="B103" s="95"/>
      <c r="C103" s="94"/>
      <c r="D103" s="83"/>
      <c r="E103" s="90"/>
      <c r="F103" s="99"/>
      <c r="G103" s="90"/>
      <c r="H103" s="80"/>
      <c r="I103" s="76"/>
      <c r="J103" s="76"/>
      <c r="K103" s="76"/>
      <c r="L103" s="30"/>
      <c r="M103" s="27"/>
      <c r="N103" s="27"/>
      <c r="O103" s="27"/>
      <c r="P103" s="27"/>
      <c r="Q103" s="27"/>
      <c r="R103" s="27"/>
      <c r="S103" s="27"/>
      <c r="T103" s="27"/>
      <c r="U103" s="30"/>
      <c r="V103" s="40"/>
      <c r="W103" s="40"/>
      <c r="X103" s="30"/>
      <c r="Y103" s="52"/>
      <c r="Z103" s="18"/>
      <c r="AA103" s="41"/>
      <c r="AB103" s="5"/>
      <c r="AC103" s="5"/>
      <c r="AD103" s="5"/>
      <c r="AE103" s="5"/>
      <c r="AF103" s="5"/>
      <c r="AG103" s="5"/>
      <c r="AH103" s="5"/>
      <c r="AI103" s="5"/>
    </row>
    <row r="104" spans="1:35" s="28" customFormat="1" ht="13.8" x14ac:dyDescent="0.3">
      <c r="A104" s="76"/>
      <c r="B104" s="79"/>
      <c r="C104" s="94"/>
      <c r="D104" s="76"/>
      <c r="E104" s="76"/>
      <c r="F104" s="76"/>
      <c r="G104" s="76"/>
      <c r="H104" s="76"/>
      <c r="I104" s="76"/>
      <c r="J104" s="76"/>
      <c r="K104" s="76"/>
      <c r="L104" s="30"/>
      <c r="M104" s="27"/>
      <c r="N104" s="27"/>
      <c r="O104" s="27"/>
      <c r="P104" s="27"/>
      <c r="Q104" s="27"/>
      <c r="R104" s="27"/>
      <c r="S104" s="27"/>
      <c r="T104" s="27"/>
      <c r="U104" s="30"/>
      <c r="V104" s="40"/>
      <c r="W104" s="40"/>
      <c r="X104" s="30"/>
      <c r="Y104" s="18"/>
      <c r="Z104" s="51"/>
      <c r="AA104" s="55"/>
      <c r="AB104" s="51"/>
      <c r="AC104" s="5"/>
      <c r="AD104" s="5"/>
      <c r="AE104" s="5"/>
      <c r="AF104" s="5"/>
      <c r="AG104" s="5"/>
      <c r="AH104" s="5"/>
      <c r="AI104" s="5"/>
    </row>
    <row r="105" spans="1:35" s="28" customFormat="1" ht="13.8" x14ac:dyDescent="0.3">
      <c r="A105" s="82"/>
      <c r="B105" s="82"/>
      <c r="E105" s="76"/>
      <c r="F105" s="83"/>
      <c r="G105" s="90"/>
      <c r="H105" s="76"/>
      <c r="I105" s="76"/>
      <c r="J105" s="76"/>
      <c r="K105" s="76"/>
      <c r="L105" s="30"/>
      <c r="M105" s="27"/>
      <c r="N105" s="27"/>
      <c r="O105" s="27"/>
      <c r="P105" s="27"/>
      <c r="Q105" s="27"/>
      <c r="R105" s="27"/>
      <c r="S105" s="27"/>
      <c r="T105" s="27"/>
      <c r="U105" s="30"/>
      <c r="V105" s="40"/>
      <c r="W105" s="40"/>
      <c r="X105" s="30"/>
      <c r="Y105" s="18"/>
      <c r="Z105" s="5"/>
      <c r="AA105" s="41"/>
      <c r="AB105" s="5"/>
      <c r="AC105" s="5"/>
      <c r="AD105" s="5"/>
      <c r="AE105" s="5"/>
      <c r="AF105" s="5"/>
      <c r="AG105" s="5"/>
      <c r="AH105" s="5"/>
      <c r="AI105" s="5"/>
    </row>
    <row r="106" spans="1:35" s="28" customFormat="1" ht="13.8" x14ac:dyDescent="0.3">
      <c r="C106" s="107"/>
      <c r="D106" s="108"/>
      <c r="H106" s="80"/>
      <c r="I106" s="96"/>
      <c r="J106" s="76"/>
      <c r="K106" s="76"/>
      <c r="L106" s="30"/>
      <c r="M106" s="27"/>
      <c r="N106" s="27"/>
      <c r="O106" s="27"/>
      <c r="P106" s="27"/>
      <c r="Q106" s="27"/>
      <c r="R106" s="27"/>
      <c r="S106" s="27"/>
      <c r="T106" s="27"/>
      <c r="U106" s="30"/>
      <c r="V106" s="40"/>
      <c r="W106" s="40"/>
      <c r="X106" s="30"/>
      <c r="Y106" s="5"/>
      <c r="Z106" s="5"/>
      <c r="AA106" s="5"/>
      <c r="AB106" s="5"/>
      <c r="AC106" s="5"/>
      <c r="AD106" s="5"/>
      <c r="AE106" s="5"/>
      <c r="AF106" s="5"/>
      <c r="AG106" s="5"/>
      <c r="AH106" s="5"/>
      <c r="AI106" s="5"/>
    </row>
    <row r="107" spans="1:35" s="28" customFormat="1" ht="13.8" x14ac:dyDescent="0.3">
      <c r="A107" s="5"/>
      <c r="B107" s="46"/>
      <c r="C107" s="53"/>
      <c r="D107" s="43"/>
      <c r="E107" s="49"/>
      <c r="F107" s="40"/>
      <c r="G107" s="5"/>
      <c r="H107" s="49"/>
      <c r="I107" s="40"/>
      <c r="J107" s="47"/>
      <c r="K107" s="47"/>
      <c r="L107" s="30"/>
      <c r="M107" s="27"/>
      <c r="N107" s="27"/>
      <c r="O107" s="27"/>
      <c r="P107" s="27"/>
      <c r="Q107" s="27"/>
      <c r="R107" s="27"/>
      <c r="S107" s="27"/>
      <c r="T107" s="27"/>
      <c r="U107" s="30"/>
      <c r="V107" s="40"/>
      <c r="W107" s="40"/>
      <c r="X107" s="30"/>
    </row>
    <row r="108" spans="1:35" s="28" customFormat="1" ht="13.8" x14ac:dyDescent="0.3">
      <c r="A108" s="5"/>
      <c r="B108" s="46"/>
      <c r="C108" s="53"/>
      <c r="D108" s="43"/>
      <c r="E108" s="49"/>
      <c r="F108" s="40"/>
      <c r="G108" s="5"/>
      <c r="H108" s="49"/>
      <c r="I108" s="40"/>
      <c r="J108" s="47"/>
      <c r="K108" s="47"/>
      <c r="L108" s="30"/>
      <c r="M108" s="27"/>
      <c r="N108" s="27"/>
      <c r="O108" s="27"/>
      <c r="P108" s="27"/>
      <c r="Q108" s="27"/>
      <c r="R108" s="27"/>
      <c r="S108" s="27"/>
      <c r="T108" s="27"/>
      <c r="U108" s="30"/>
      <c r="V108" s="40"/>
      <c r="W108" s="40"/>
      <c r="X108" s="30"/>
    </row>
    <row r="109" spans="1:35" s="28" customFormat="1" ht="13.8" x14ac:dyDescent="0.3">
      <c r="A109" s="5"/>
      <c r="B109" s="46"/>
      <c r="C109" s="53"/>
      <c r="D109" s="43"/>
      <c r="E109" s="49"/>
      <c r="F109" s="40"/>
      <c r="G109" s="5"/>
      <c r="H109" s="49"/>
      <c r="I109" s="40"/>
      <c r="J109" s="47"/>
      <c r="K109" s="47"/>
      <c r="L109" s="30"/>
      <c r="M109" s="27"/>
      <c r="N109" s="27"/>
      <c r="O109" s="27"/>
      <c r="P109" s="27"/>
      <c r="Q109" s="27"/>
      <c r="R109" s="27"/>
      <c r="S109" s="27"/>
      <c r="T109" s="27"/>
      <c r="U109" s="30"/>
      <c r="V109" s="56"/>
      <c r="W109" s="40"/>
      <c r="X109" s="30"/>
    </row>
    <row r="110" spans="1:35" s="28" customFormat="1" ht="13.8" x14ac:dyDescent="0.3">
      <c r="A110" s="5"/>
      <c r="B110" s="46"/>
      <c r="C110" s="53"/>
      <c r="D110" s="43"/>
      <c r="E110" s="49"/>
      <c r="F110" s="40"/>
      <c r="G110" s="5"/>
      <c r="H110" s="49"/>
      <c r="I110" s="40"/>
      <c r="J110" s="47"/>
      <c r="K110" s="47"/>
      <c r="L110" s="30"/>
      <c r="M110" s="27"/>
      <c r="N110" s="27"/>
      <c r="O110" s="27"/>
      <c r="P110" s="27"/>
      <c r="Q110" s="27"/>
      <c r="R110" s="27"/>
      <c r="S110" s="27"/>
      <c r="T110" s="27"/>
      <c r="U110" s="30"/>
      <c r="V110" s="5"/>
      <c r="W110" s="5"/>
      <c r="X110" s="30"/>
    </row>
    <row r="111" spans="1:35" s="28" customFormat="1" ht="13.8" x14ac:dyDescent="0.3">
      <c r="A111" s="58"/>
      <c r="B111" s="59"/>
      <c r="C111" s="60"/>
      <c r="D111" s="58"/>
      <c r="E111" s="58"/>
      <c r="F111" s="58"/>
      <c r="G111" s="60"/>
      <c r="H111" s="58"/>
      <c r="I111" s="58"/>
      <c r="J111" s="58"/>
      <c r="K111" s="58"/>
      <c r="L111" s="30"/>
      <c r="M111" s="27"/>
      <c r="N111" s="27"/>
      <c r="O111" s="27"/>
      <c r="P111" s="27"/>
      <c r="Q111" s="27"/>
      <c r="R111" s="27"/>
      <c r="S111" s="27"/>
      <c r="T111" s="27"/>
      <c r="U111" s="30"/>
      <c r="V111" s="30"/>
      <c r="W111" s="30"/>
      <c r="X111" s="30"/>
    </row>
    <row r="112" spans="1:35" s="28" customFormat="1" ht="13.8" x14ac:dyDescent="0.3">
      <c r="A112" s="58"/>
      <c r="B112" s="61"/>
      <c r="C112" s="60"/>
      <c r="D112" s="62"/>
      <c r="E112" s="62"/>
      <c r="F112" s="63" t="s">
        <v>35</v>
      </c>
      <c r="G112" s="60"/>
      <c r="H112" s="62"/>
      <c r="I112" s="62"/>
      <c r="J112" s="62"/>
      <c r="K112" s="58"/>
      <c r="L112" s="30"/>
      <c r="M112" s="27"/>
      <c r="N112" s="27"/>
      <c r="O112" s="27"/>
      <c r="P112" s="27"/>
      <c r="Q112" s="27"/>
      <c r="R112" s="27"/>
      <c r="S112" s="27"/>
      <c r="T112" s="27"/>
      <c r="U112" s="30"/>
      <c r="V112" s="30"/>
      <c r="W112" s="30"/>
      <c r="X112" s="30"/>
    </row>
    <row r="113" spans="1:24" s="28" customFormat="1" ht="13.8" x14ac:dyDescent="0.3">
      <c r="A113" s="58"/>
      <c r="B113" s="62"/>
      <c r="C113" s="62"/>
      <c r="D113" s="62"/>
      <c r="E113" s="62"/>
      <c r="F113" s="125" t="s">
        <v>88</v>
      </c>
      <c r="G113" s="62"/>
      <c r="H113" s="62"/>
      <c r="I113" s="62"/>
      <c r="J113" s="62"/>
      <c r="K113" s="58"/>
      <c r="L113" s="30"/>
      <c r="M113" s="27"/>
      <c r="N113" s="27"/>
      <c r="O113" s="27"/>
      <c r="P113" s="27"/>
      <c r="Q113" s="27"/>
      <c r="R113" s="27"/>
      <c r="S113" s="27"/>
      <c r="T113" s="27"/>
      <c r="U113" s="30"/>
      <c r="V113" s="30"/>
      <c r="W113" s="30"/>
      <c r="X113" s="30"/>
    </row>
    <row r="114" spans="1:24" s="26" customFormat="1" ht="13.8" x14ac:dyDescent="0.3">
      <c r="M114" s="27"/>
      <c r="N114" s="27"/>
      <c r="O114" s="27"/>
      <c r="P114" s="27"/>
      <c r="Q114" s="27"/>
      <c r="R114" s="27"/>
      <c r="S114" s="27"/>
      <c r="T114" s="27"/>
    </row>
    <row r="115" spans="1:24" s="26" customFormat="1" ht="13.8" x14ac:dyDescent="0.3">
      <c r="M115" s="27"/>
      <c r="N115" s="27"/>
      <c r="O115" s="27"/>
      <c r="P115" s="27"/>
      <c r="Q115" s="27"/>
      <c r="R115" s="27"/>
      <c r="S115" s="27"/>
      <c r="T115" s="27"/>
    </row>
    <row r="116" spans="1:24" s="26" customFormat="1" ht="13.8" x14ac:dyDescent="0.3">
      <c r="M116" s="27"/>
      <c r="N116" s="27"/>
      <c r="O116" s="27"/>
      <c r="P116" s="27"/>
      <c r="Q116" s="27"/>
      <c r="R116" s="27"/>
      <c r="S116" s="27"/>
      <c r="T116" s="27"/>
    </row>
    <row r="117" spans="1:24" s="26" customFormat="1" ht="13.8" x14ac:dyDescent="0.3">
      <c r="M117" s="27"/>
      <c r="N117" s="27"/>
      <c r="O117" s="27"/>
      <c r="P117" s="27"/>
      <c r="Q117" s="27"/>
      <c r="R117" s="27"/>
      <c r="S117" s="27"/>
      <c r="T117" s="27"/>
    </row>
    <row r="118" spans="1:24" s="26" customFormat="1" ht="13.8" x14ac:dyDescent="0.3">
      <c r="M118" s="27"/>
      <c r="N118" s="27"/>
      <c r="O118" s="27"/>
      <c r="P118" s="27"/>
      <c r="Q118" s="27"/>
      <c r="R118" s="27"/>
      <c r="S118" s="27"/>
      <c r="T118" s="27"/>
    </row>
    <row r="119" spans="1:24" s="26" customFormat="1" ht="13.8" x14ac:dyDescent="0.3">
      <c r="M119" s="27"/>
      <c r="N119" s="27"/>
      <c r="O119" s="27"/>
      <c r="P119" s="27"/>
      <c r="Q119" s="27"/>
      <c r="R119" s="27"/>
      <c r="S119" s="27"/>
      <c r="T119" s="27"/>
    </row>
    <row r="120" spans="1:24" s="26" customFormat="1" ht="13.8" x14ac:dyDescent="0.3">
      <c r="M120" s="27"/>
      <c r="N120" s="27"/>
      <c r="O120" s="27"/>
      <c r="P120" s="27"/>
      <c r="Q120" s="27"/>
      <c r="R120" s="27"/>
      <c r="S120" s="27"/>
      <c r="T120" s="27"/>
    </row>
    <row r="121" spans="1:24" s="26" customFormat="1" ht="13.8" x14ac:dyDescent="0.3">
      <c r="M121" s="27"/>
      <c r="N121" s="27"/>
      <c r="O121" s="27"/>
      <c r="P121" s="27"/>
      <c r="Q121" s="27"/>
      <c r="R121" s="27"/>
      <c r="S121" s="27"/>
      <c r="T121" s="27"/>
    </row>
    <row r="122" spans="1:24" s="26" customFormat="1" ht="13.8" x14ac:dyDescent="0.3">
      <c r="M122" s="27"/>
      <c r="N122" s="27"/>
      <c r="O122" s="27"/>
      <c r="P122" s="27"/>
      <c r="Q122" s="27"/>
      <c r="R122" s="27"/>
      <c r="S122" s="27"/>
      <c r="T122" s="27"/>
    </row>
    <row r="123" spans="1:24" s="26" customFormat="1" ht="13.8" x14ac:dyDescent="0.3">
      <c r="M123" s="27"/>
      <c r="N123" s="27"/>
      <c r="O123" s="27"/>
      <c r="P123" s="27"/>
      <c r="Q123" s="27"/>
      <c r="R123" s="27"/>
      <c r="S123" s="27"/>
      <c r="T123" s="27"/>
    </row>
    <row r="124" spans="1:24" s="26" customFormat="1" ht="13.8" x14ac:dyDescent="0.3">
      <c r="M124" s="27"/>
      <c r="N124" s="27"/>
      <c r="O124" s="27"/>
      <c r="P124" s="27"/>
      <c r="Q124" s="27"/>
      <c r="R124" s="27"/>
      <c r="S124" s="27"/>
      <c r="T124" s="27"/>
    </row>
    <row r="125" spans="1:24" s="26" customFormat="1" ht="13.8" x14ac:dyDescent="0.3">
      <c r="M125" s="27"/>
      <c r="N125" s="27"/>
      <c r="O125" s="27"/>
      <c r="P125" s="27"/>
      <c r="Q125" s="27"/>
      <c r="R125" s="27"/>
      <c r="S125" s="27"/>
      <c r="T125" s="27"/>
    </row>
    <row r="126" spans="1:24" s="26" customFormat="1" ht="13.8" x14ac:dyDescent="0.3">
      <c r="M126" s="27"/>
      <c r="N126" s="27"/>
      <c r="O126" s="27"/>
      <c r="P126" s="27"/>
      <c r="Q126" s="27"/>
      <c r="R126" s="27"/>
      <c r="S126" s="27"/>
      <c r="T126" s="27"/>
    </row>
    <row r="127" spans="1:24" s="26" customFormat="1" ht="13.8" x14ac:dyDescent="0.3">
      <c r="M127" s="27"/>
      <c r="N127" s="27"/>
      <c r="O127" s="27"/>
      <c r="P127" s="27"/>
      <c r="Q127" s="27"/>
      <c r="R127" s="27"/>
      <c r="S127" s="27"/>
      <c r="T127" s="27"/>
    </row>
    <row r="128" spans="1:24"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row r="7759" spans="13:20" s="26" customFormat="1" ht="13.8" x14ac:dyDescent="0.3">
      <c r="M7759" s="27"/>
      <c r="N7759" s="27"/>
      <c r="O7759" s="27"/>
      <c r="P7759" s="27"/>
      <c r="Q7759" s="27"/>
      <c r="R7759" s="27"/>
      <c r="S7759" s="27"/>
      <c r="T7759" s="27"/>
    </row>
  </sheetData>
  <mergeCells count="2">
    <mergeCell ref="D41:F42"/>
    <mergeCell ref="I41:K42"/>
  </mergeCells>
  <hyperlinks>
    <hyperlink ref="F61" r:id="rId1"/>
    <hyperlink ref="F113" r:id="rId2"/>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rowBreaks count="1" manualBreakCount="1">
    <brk id="61"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2016-03-11T04:01:18Z</dcterms:modified>
  <cp:category>Engineering Spreadsheets</cp:category>
</cp:coreProperties>
</file>