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C24" i="31" l="1"/>
  <c r="C22" i="31"/>
  <c r="C23" i="31"/>
  <c r="G24" i="31" l="1"/>
  <c r="F32" i="31" s="1"/>
  <c r="F34" i="31" s="1"/>
  <c r="F35" i="31" s="1"/>
  <c r="G22" i="31"/>
  <c r="B12" i="31"/>
  <c r="F40" i="31" l="1"/>
  <c r="C46" i="31" s="1"/>
  <c r="F11" i="31"/>
  <c r="L10" i="31"/>
  <c r="F10" i="31"/>
  <c r="J9" i="31"/>
  <c r="F9" i="31"/>
  <c r="J8" i="31"/>
  <c r="F8" i="31"/>
  <c r="X7" i="31"/>
  <c r="X6" i="31"/>
  <c r="X5" i="31"/>
  <c r="X4" i="31"/>
  <c r="X3" i="31"/>
  <c r="X2" i="31"/>
  <c r="X1" i="31"/>
  <c r="G1" i="31" s="1"/>
  <c r="J10" i="31" s="1"/>
  <c r="F41" i="31" l="1"/>
  <c r="C48" i="31"/>
  <c r="F46" i="31"/>
  <c r="F48" i="31" s="1"/>
</calcChain>
</file>

<file path=xl/sharedStrings.xml><?xml version="1.0" encoding="utf-8"?>
<sst xmlns="http://schemas.openxmlformats.org/spreadsheetml/2006/main" count="120" uniqueCount="83">
  <si>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</si>
  <si>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</si>
  <si>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</si>
  <si>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</si>
  <si>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</si>
  <si>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</si>
  <si>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</si>
  <si>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</si>
  <si>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</si>
  <si>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</si>
  <si>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</si>
  <si>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</si>
  <si>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</si>
  <si>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</si>
  <si>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</si>
  <si>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</si>
  <si>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</si>
  <si>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</si>
  <si>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</si>
  <si>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</si>
  <si>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</si>
  <si>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</si>
  <si>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</si>
  <si>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</si>
  <si>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</si>
  <si>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</si>
  <si>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</si>
  <si>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</si>
  <si>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</si>
  <si>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</si>
  <si>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</si>
  <si>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</si>
  <si>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</si>
  <si>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</si>
  <si>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</si>
  <si>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</si>
  <si>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</si>
  <si>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</si>
  <si>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</si>
  <si>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</si>
  <si>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</si>
  <si>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</si>
  <si>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</si>
  <si>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</si>
  <si>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</si>
  <si>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</si>
  <si>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</si>
  <si>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</si>
  <si>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www.abbottaerospace.com/library/xl-viking</t>
  </si>
  <si>
    <t>in/s²</t>
  </si>
  <si>
    <t>u²/2s =</t>
  </si>
  <si>
    <t>Constant Accelleration over stroke</t>
  </si>
  <si>
    <t>(in/s)²</t>
  </si>
  <si>
    <t>v² - u² =</t>
  </si>
  <si>
    <t>in</t>
  </si>
  <si>
    <t>s =</t>
  </si>
  <si>
    <t>in/s</t>
  </si>
  <si>
    <t>u =</t>
  </si>
  <si>
    <t>v =</t>
  </si>
  <si>
    <t>ft</t>
  </si>
  <si>
    <t>Wheel Stroke</t>
  </si>
  <si>
    <t>ft/s</t>
  </si>
  <si>
    <t>Velocities</t>
  </si>
  <si>
    <t>Strut Efficiency Factor (Spring = 0.5, Fully optimized Oleo Strut = 0.90)</t>
  </si>
  <si>
    <t>Constant Accelleration over stroke (g)</t>
  </si>
  <si>
    <t>Limit g level considering strut efficiency</t>
  </si>
  <si>
    <t>lb</t>
  </si>
  <si>
    <t>Ultimate Load (Per Wheel)</t>
  </si>
  <si>
    <t>Ultimate Load (Aircraft)</t>
  </si>
  <si>
    <t>Limit Load (Per Wheel)</t>
  </si>
  <si>
    <t>Limit Load (Aircraft)</t>
  </si>
  <si>
    <t>Weight of the aircraft</t>
  </si>
  <si>
    <t>Ultimate g level considering strut efficiency</t>
  </si>
  <si>
    <t>Reducing 'g' level by 2/3g:</t>
  </si>
  <si>
    <t>(CFR Part 23, 12 Nov 2015)</t>
  </si>
  <si>
    <t>(Ref CFR Part 23, 12 Nov 2015, 23.473(d))</t>
  </si>
  <si>
    <t>(Ref CFR Part 23, 12 Nov 2015, 23.473(e))</t>
  </si>
  <si>
    <t>One g in in/s² =</t>
  </si>
  <si>
    <t>VERY SIMPLE LANDING GEAR LOADS</t>
  </si>
  <si>
    <t>AA-SM-503-001</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</si>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</sst>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0" fillId="0" borderId="0" applyNumberFormat="0" applyFill="0" applyBorder="0" applyAlignment="0" applyProtection="0"/>
  </cellStyleXfs>
  <cellXfs count="10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4" fontId="3" fillId="0" borderId="0" xfId="2" applyNumberFormat="1" applyFont="1" applyAlignment="1">
      <alignment horizontal="center"/>
    </xf>
    <xf numFmtId="165"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2" fontId="3" fillId="0" borderId="0" xfId="6" applyNumberFormat="1" applyFont="1" applyAlignment="1"/>
    <xf numFmtId="165" fontId="13" fillId="0" borderId="0" xfId="6" applyNumberFormat="1" applyFont="1" applyAlignment="1">
      <alignment horizontal="center"/>
    </xf>
    <xf numFmtId="164"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0" fontId="16" fillId="0" borderId="0" xfId="2" applyFont="1" applyAlignment="1"/>
    <xf numFmtId="1" fontId="16" fillId="0" borderId="0" xfId="0" applyNumberFormat="1" applyFont="1"/>
    <xf numFmtId="0" fontId="18" fillId="0" borderId="0" xfId="4" applyFont="1" applyBorder="1" applyAlignment="1" applyProtection="1">
      <alignment horizontal="center"/>
      <protection locked="0"/>
    </xf>
    <xf numFmtId="0" fontId="3" fillId="0" borderId="0" xfId="2" applyFont="1" applyBorder="1" applyAlignment="1">
      <alignment horizontal="left" vertical="top" wrapText="1"/>
    </xf>
    <xf numFmtId="0" fontId="11" fillId="0" borderId="0" xfId="4" applyBorder="1" applyAlignment="1" applyProtection="1">
      <alignment horizontal="center"/>
    </xf>
    <xf numFmtId="1" fontId="16" fillId="0" borderId="0" xfId="5" applyNumberFormat="1" applyFont="1" applyBorder="1"/>
    <xf numFmtId="1" fontId="16" fillId="0" borderId="0" xfId="5" applyNumberFormat="1" applyFont="1" applyBorder="1" applyAlignment="1">
      <alignment horizontal="right"/>
    </xf>
    <xf numFmtId="1" fontId="16" fillId="0" borderId="0" xfId="5" applyNumberFormat="1" applyFont="1" applyFill="1" applyBorder="1" applyAlignment="1">
      <alignment horizontal="left"/>
    </xf>
    <xf numFmtId="1" fontId="16" fillId="0" borderId="0" xfId="5" applyNumberFormat="1" applyFont="1" applyBorder="1" applyAlignment="1">
      <alignment horizontal="left"/>
    </xf>
    <xf numFmtId="2" fontId="3" fillId="0" borderId="0" xfId="1" applyNumberFormat="1" applyFont="1" applyBorder="1"/>
    <xf numFmtId="2" fontId="16" fillId="0" borderId="0" xfId="5" applyNumberFormat="1" applyFont="1" applyBorder="1"/>
    <xf numFmtId="2" fontId="16" fillId="0" borderId="0" xfId="0" applyNumberFormat="1" applyFont="1"/>
    <xf numFmtId="1" fontId="16" fillId="0" borderId="0" xfId="5" applyNumberFormat="1" applyFont="1" applyFill="1" applyBorder="1" applyAlignment="1">
      <alignment horizontal="right"/>
    </xf>
    <xf numFmtId="0" fontId="19" fillId="0" borderId="0" xfId="0" applyFont="1"/>
    <xf numFmtId="2" fontId="19" fillId="0" borderId="0" xfId="5" applyNumberFormat="1" applyFont="1" applyBorder="1"/>
    <xf numFmtId="2" fontId="3" fillId="0" borderId="0" xfId="0" applyNumberFormat="1" applyFont="1"/>
    <xf numFmtId="1" fontId="17" fillId="0" borderId="0" xfId="0" applyNumberFormat="1" applyFont="1"/>
    <xf numFmtId="0" fontId="17"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6" fillId="0" borderId="0" xfId="0" applyFont="1" applyAlignment="1">
      <alignment horizontal="left" wrapText="1"/>
    </xf>
    <xf numFmtId="0" fontId="21" fillId="0" borderId="0" xfId="7" applyFont="1" applyBorder="1" applyAlignment="1" applyProtection="1">
      <alignment horizontal="center"/>
    </xf>
    <xf numFmtId="0" fontId="20" fillId="0" borderId="0" xfId="7" applyBorder="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67641"/>
          <a:ext cx="2570933" cy="630195"/>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24</v>
      </c>
      <c r="C4" s="4"/>
      <c r="D4" s="1"/>
      <c r="E4" s="1"/>
      <c r="F4" s="2" t="s">
        <v>25</v>
      </c>
      <c r="G4" s="3" t="s">
        <v>26</v>
      </c>
      <c r="H4" s="1"/>
      <c r="I4" s="1"/>
      <c r="J4" s="1"/>
      <c r="K4" s="1"/>
      <c r="M4" s="62"/>
      <c r="N4" s="62"/>
      <c r="O4" s="62"/>
      <c r="P4" s="62"/>
      <c r="Q4" s="66"/>
      <c r="R4" s="67"/>
      <c r="S4" s="67"/>
      <c r="T4" s="63"/>
      <c r="U4" s="63"/>
      <c r="V4" s="63"/>
      <c r="W4" s="64"/>
      <c r="X4" s="65"/>
      <c r="Y4" s="63"/>
    </row>
    <row r="5" spans="1:25" s="5" customFormat="1" ht="13.8" x14ac:dyDescent="0.3">
      <c r="A5" s="1"/>
      <c r="B5" s="2" t="s">
        <v>27</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31</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01" t="s">
        <v>38</v>
      </c>
      <c r="C16" s="101"/>
      <c r="D16" s="101"/>
      <c r="E16" s="101"/>
      <c r="F16" s="101"/>
      <c r="G16" s="101"/>
      <c r="H16" s="101"/>
      <c r="I16" s="101"/>
      <c r="J16" s="101"/>
      <c r="M16" s="66"/>
      <c r="N16" s="66"/>
      <c r="O16" s="66"/>
      <c r="P16" s="66"/>
      <c r="Q16" s="66"/>
      <c r="R16" s="67"/>
      <c r="S16" s="67"/>
      <c r="T16" s="63"/>
      <c r="U16" s="63"/>
      <c r="V16" s="63"/>
      <c r="W16" s="63"/>
      <c r="X16" s="63"/>
      <c r="Y16" s="63"/>
    </row>
    <row r="17" spans="1:25" s="5" customFormat="1" ht="13.8" x14ac:dyDescent="0.3">
      <c r="B17" s="101"/>
      <c r="C17" s="101"/>
      <c r="D17" s="101"/>
      <c r="E17" s="101"/>
      <c r="F17" s="101"/>
      <c r="G17" s="101"/>
      <c r="H17" s="101"/>
      <c r="I17" s="101"/>
      <c r="J17" s="101"/>
      <c r="M17" s="66"/>
      <c r="N17" s="66"/>
      <c r="O17" s="66"/>
      <c r="P17" s="66"/>
      <c r="Q17" s="66"/>
      <c r="R17" s="67"/>
      <c r="S17" s="67"/>
      <c r="T17" s="63"/>
      <c r="U17" s="63"/>
      <c r="V17" s="63"/>
      <c r="W17" s="63"/>
      <c r="X17" s="63"/>
      <c r="Y17" s="63"/>
    </row>
    <row r="18" spans="1:25" s="5" customFormat="1" ht="13.8" x14ac:dyDescent="0.3">
      <c r="B18" s="101"/>
      <c r="C18" s="101"/>
      <c r="D18" s="101"/>
      <c r="E18" s="101"/>
      <c r="F18" s="101"/>
      <c r="G18" s="101"/>
      <c r="H18" s="101"/>
      <c r="I18" s="101"/>
      <c r="J18" s="101"/>
      <c r="M18" s="66"/>
      <c r="N18" s="66"/>
      <c r="O18" s="66"/>
      <c r="P18" s="66"/>
      <c r="Q18" s="66"/>
      <c r="R18" s="67"/>
      <c r="S18" s="67"/>
      <c r="T18" s="63"/>
      <c r="U18" s="63"/>
      <c r="V18" s="63"/>
      <c r="W18" s="63"/>
      <c r="X18" s="63"/>
      <c r="Y18" s="63"/>
    </row>
    <row r="19" spans="1:25" s="5" customFormat="1" ht="13.8" x14ac:dyDescent="0.3">
      <c r="B19" s="101"/>
      <c r="C19" s="101"/>
      <c r="D19" s="101"/>
      <c r="E19" s="101"/>
      <c r="F19" s="101"/>
      <c r="G19" s="101"/>
      <c r="H19" s="101"/>
      <c r="I19" s="101"/>
      <c r="J19" s="101"/>
      <c r="M19" s="66"/>
      <c r="N19" s="66"/>
      <c r="O19" s="66"/>
      <c r="P19" s="66"/>
      <c r="Q19" s="66"/>
      <c r="R19" s="67"/>
      <c r="S19" s="67"/>
      <c r="T19" s="63"/>
      <c r="U19" s="63"/>
      <c r="V19" s="63"/>
      <c r="W19" s="63"/>
      <c r="X19" s="63"/>
      <c r="Y19" s="63"/>
    </row>
    <row r="20" spans="1:25" s="5" customFormat="1" ht="12.75" customHeight="1" x14ac:dyDescent="0.3">
      <c r="A20" s="23"/>
      <c r="B20" s="24" t="s">
        <v>36</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01" t="s">
        <v>39</v>
      </c>
      <c r="C22" s="101"/>
      <c r="D22" s="101"/>
      <c r="E22" s="101"/>
      <c r="F22" s="101"/>
      <c r="G22" s="101"/>
      <c r="H22" s="101"/>
      <c r="I22" s="101"/>
      <c r="J22" s="101"/>
      <c r="K22" s="23"/>
      <c r="M22" s="66"/>
      <c r="N22" s="66"/>
      <c r="O22" s="66"/>
      <c r="P22" s="66"/>
      <c r="Q22" s="66"/>
      <c r="R22" s="67"/>
      <c r="S22" s="67"/>
      <c r="T22" s="63"/>
      <c r="U22" s="63"/>
      <c r="V22" s="63"/>
      <c r="W22" s="63"/>
      <c r="X22" s="63"/>
      <c r="Y22" s="63"/>
    </row>
    <row r="23" spans="1:25" s="5" customFormat="1" ht="13.8" x14ac:dyDescent="0.3">
      <c r="A23" s="23"/>
      <c r="B23" s="101"/>
      <c r="C23" s="101"/>
      <c r="D23" s="101"/>
      <c r="E23" s="101"/>
      <c r="F23" s="101"/>
      <c r="G23" s="101"/>
      <c r="H23" s="101"/>
      <c r="I23" s="101"/>
      <c r="J23" s="101"/>
      <c r="K23" s="23"/>
      <c r="M23" s="66"/>
      <c r="N23" s="66"/>
      <c r="O23" s="66"/>
      <c r="P23" s="66"/>
      <c r="Q23" s="66"/>
      <c r="R23" s="67"/>
      <c r="S23" s="70"/>
      <c r="T23" s="63"/>
      <c r="U23" s="63"/>
      <c r="V23" s="63"/>
      <c r="W23" s="63"/>
      <c r="X23" s="63"/>
      <c r="Y23" s="63"/>
    </row>
    <row r="24" spans="1:25" s="5" customFormat="1" ht="13.8" x14ac:dyDescent="0.3">
      <c r="A24" s="23"/>
      <c r="B24" s="101"/>
      <c r="C24" s="101"/>
      <c r="D24" s="101"/>
      <c r="E24" s="101"/>
      <c r="F24" s="101"/>
      <c r="G24" s="101"/>
      <c r="H24" s="101"/>
      <c r="I24" s="101"/>
      <c r="J24" s="101"/>
      <c r="K24" s="23"/>
      <c r="M24" s="66"/>
      <c r="N24" s="66"/>
      <c r="O24" s="66"/>
      <c r="P24" s="66"/>
      <c r="Q24" s="66"/>
      <c r="R24" s="67"/>
      <c r="S24" s="70"/>
      <c r="T24" s="63"/>
      <c r="U24" s="63"/>
      <c r="V24" s="63"/>
      <c r="W24" s="63"/>
      <c r="X24" s="63"/>
      <c r="Y24" s="63"/>
    </row>
    <row r="25" spans="1:25" s="5" customFormat="1" ht="12.75" customHeight="1" x14ac:dyDescent="0.3">
      <c r="A25" s="23"/>
      <c r="B25" s="86"/>
      <c r="C25" s="86"/>
      <c r="D25" s="86"/>
      <c r="E25" s="86"/>
      <c r="F25" s="105" t="s">
        <v>80</v>
      </c>
      <c r="G25" s="86"/>
      <c r="H25" s="86"/>
      <c r="I25" s="86"/>
      <c r="J25" s="86"/>
      <c r="K25" s="23"/>
      <c r="M25" s="66"/>
      <c r="N25" s="66"/>
      <c r="O25" s="66"/>
      <c r="P25" s="66"/>
      <c r="Q25" s="66"/>
      <c r="R25" s="67"/>
      <c r="S25" s="67"/>
      <c r="T25" s="63"/>
      <c r="U25" s="63"/>
      <c r="V25" s="63"/>
      <c r="W25" s="63"/>
      <c r="X25" s="63"/>
      <c r="Y25" s="63"/>
    </row>
    <row r="26" spans="1:25" s="5" customFormat="1" ht="13.8" x14ac:dyDescent="0.3">
      <c r="A26" s="23"/>
      <c r="B26" s="101" t="s">
        <v>40</v>
      </c>
      <c r="C26" s="101"/>
      <c r="D26" s="101"/>
      <c r="E26" s="101"/>
      <c r="F26" s="101"/>
      <c r="G26" s="101"/>
      <c r="H26" s="101"/>
      <c r="I26" s="101"/>
      <c r="J26" s="101"/>
      <c r="K26" s="23"/>
      <c r="M26" s="66"/>
      <c r="N26" s="66"/>
      <c r="O26" s="66"/>
      <c r="P26" s="66"/>
      <c r="Q26" s="66"/>
      <c r="R26" s="67"/>
      <c r="S26" s="67"/>
      <c r="T26" s="63"/>
      <c r="U26" s="63"/>
      <c r="V26" s="63"/>
      <c r="W26" s="63"/>
      <c r="X26" s="63"/>
      <c r="Y26" s="63"/>
    </row>
    <row r="27" spans="1:25" s="5" customFormat="1" ht="13.8" x14ac:dyDescent="0.3">
      <c r="A27" s="23"/>
      <c r="B27" s="101"/>
      <c r="C27" s="101"/>
      <c r="D27" s="101"/>
      <c r="E27" s="101"/>
      <c r="F27" s="101"/>
      <c r="G27" s="101"/>
      <c r="H27" s="101"/>
      <c r="I27" s="101"/>
      <c r="J27" s="101"/>
      <c r="K27" s="23"/>
      <c r="M27" s="66"/>
      <c r="N27" s="66"/>
      <c r="O27" s="66"/>
      <c r="P27" s="66"/>
      <c r="Q27" s="66"/>
      <c r="R27" s="67"/>
      <c r="S27" s="67"/>
      <c r="T27" s="63"/>
      <c r="U27" s="63"/>
      <c r="V27" s="63"/>
      <c r="W27" s="63"/>
      <c r="X27" s="63"/>
      <c r="Y27" s="63"/>
    </row>
    <row r="28" spans="1:25" s="5" customFormat="1" ht="13.8" x14ac:dyDescent="0.3">
      <c r="A28" s="23"/>
      <c r="B28" s="86"/>
      <c r="C28" s="86"/>
      <c r="D28" s="86"/>
      <c r="E28" s="86"/>
      <c r="F28" s="86"/>
      <c r="G28" s="86"/>
      <c r="H28" s="86"/>
      <c r="I28" s="86"/>
      <c r="J28" s="86"/>
      <c r="K28" s="23"/>
      <c r="M28" s="66"/>
      <c r="N28" s="66"/>
      <c r="O28" s="66"/>
      <c r="P28" s="66"/>
      <c r="Q28" s="66"/>
      <c r="R28" s="67"/>
      <c r="S28" s="67"/>
      <c r="T28" s="63"/>
      <c r="U28" s="63"/>
      <c r="V28" s="63"/>
      <c r="W28" s="63"/>
      <c r="X28" s="63"/>
      <c r="Y28" s="63"/>
    </row>
    <row r="29" spans="1:25" s="5" customFormat="1" ht="13.8" x14ac:dyDescent="0.3">
      <c r="A29" s="23"/>
      <c r="B29" s="101" t="s">
        <v>41</v>
      </c>
      <c r="C29" s="101"/>
      <c r="D29" s="101"/>
      <c r="E29" s="101"/>
      <c r="F29" s="101"/>
      <c r="G29" s="101"/>
      <c r="H29" s="101"/>
      <c r="I29" s="101"/>
      <c r="J29" s="101"/>
      <c r="K29" s="23"/>
      <c r="M29" s="66"/>
      <c r="N29" s="66"/>
      <c r="O29" s="66"/>
      <c r="P29" s="66"/>
      <c r="Q29" s="66"/>
      <c r="R29" s="67"/>
      <c r="S29" s="67"/>
      <c r="T29" s="63"/>
      <c r="U29" s="63"/>
      <c r="V29" s="63"/>
      <c r="W29" s="63"/>
      <c r="X29" s="63"/>
      <c r="Y29" s="63"/>
    </row>
    <row r="30" spans="1:25" s="5" customFormat="1" ht="13.8" x14ac:dyDescent="0.3">
      <c r="A30" s="23"/>
      <c r="B30" s="101"/>
      <c r="C30" s="101"/>
      <c r="D30" s="101"/>
      <c r="E30" s="101"/>
      <c r="F30" s="101"/>
      <c r="G30" s="101"/>
      <c r="H30" s="101"/>
      <c r="I30" s="101"/>
      <c r="J30" s="101"/>
      <c r="K30" s="23"/>
      <c r="M30" s="66"/>
      <c r="N30" s="66"/>
      <c r="O30" s="66"/>
      <c r="P30" s="66"/>
      <c r="Q30" s="66"/>
      <c r="R30" s="67"/>
      <c r="S30" s="67"/>
      <c r="T30" s="63"/>
      <c r="U30" s="63"/>
      <c r="V30" s="63"/>
      <c r="W30" s="63"/>
      <c r="X30" s="63"/>
      <c r="Y30" s="63"/>
    </row>
    <row r="31" spans="1:25" s="5" customFormat="1" ht="12.75" customHeight="1" x14ac:dyDescent="0.3">
      <c r="A31" s="23"/>
      <c r="B31" s="101"/>
      <c r="C31" s="101"/>
      <c r="D31" s="101"/>
      <c r="E31" s="101"/>
      <c r="F31" s="101"/>
      <c r="G31" s="101"/>
      <c r="H31" s="101"/>
      <c r="I31" s="101"/>
      <c r="J31" s="101"/>
      <c r="K31" s="23"/>
      <c r="M31" s="66"/>
      <c r="N31" s="66"/>
      <c r="O31" s="66"/>
      <c r="P31" s="66"/>
      <c r="Q31" s="66"/>
      <c r="R31" s="67"/>
      <c r="S31" s="67"/>
      <c r="T31" s="63"/>
      <c r="U31" s="63"/>
      <c r="V31" s="63"/>
      <c r="W31" s="63"/>
      <c r="X31" s="63"/>
      <c r="Y31" s="63"/>
    </row>
    <row r="32" spans="1:25" s="5" customFormat="1" ht="13.8" x14ac:dyDescent="0.3">
      <c r="A32" s="23"/>
      <c r="B32" s="101"/>
      <c r="C32" s="101"/>
      <c r="D32" s="101"/>
      <c r="E32" s="101"/>
      <c r="F32" s="101"/>
      <c r="G32" s="101"/>
      <c r="H32" s="101"/>
      <c r="I32" s="101"/>
      <c r="J32" s="101"/>
      <c r="K32" s="23"/>
      <c r="M32" s="66"/>
      <c r="N32" s="66"/>
      <c r="O32" s="66"/>
      <c r="P32" s="66"/>
      <c r="Q32" s="66"/>
      <c r="R32" s="67"/>
      <c r="S32" s="67"/>
      <c r="T32" s="63"/>
      <c r="U32" s="63"/>
      <c r="V32" s="63"/>
      <c r="W32" s="63"/>
      <c r="X32" s="63"/>
      <c r="Y32" s="63"/>
    </row>
    <row r="33" spans="1:25" s="5" customFormat="1" ht="12.75" customHeight="1" x14ac:dyDescent="0.3">
      <c r="A33" s="23"/>
      <c r="B33" s="101"/>
      <c r="C33" s="101"/>
      <c r="D33" s="101"/>
      <c r="E33" s="101"/>
      <c r="F33" s="101"/>
      <c r="G33" s="101"/>
      <c r="H33" s="101"/>
      <c r="I33" s="101"/>
      <c r="J33" s="101"/>
      <c r="K33" s="23"/>
      <c r="M33" s="66"/>
      <c r="N33" s="66"/>
      <c r="O33" s="66"/>
      <c r="P33" s="66"/>
      <c r="Q33" s="66"/>
      <c r="R33" s="67"/>
      <c r="S33" s="67"/>
      <c r="T33" s="63"/>
      <c r="U33" s="63"/>
      <c r="V33" s="63"/>
      <c r="W33" s="63"/>
      <c r="X33" s="63"/>
      <c r="Y33" s="63"/>
    </row>
    <row r="34" spans="1:25" s="5" customFormat="1" ht="13.8" x14ac:dyDescent="0.3">
      <c r="A34" s="23"/>
      <c r="B34" s="86"/>
      <c r="C34" s="86"/>
      <c r="D34" s="103" t="s">
        <v>32</v>
      </c>
      <c r="E34" s="103"/>
      <c r="F34" s="103"/>
      <c r="G34" s="103"/>
      <c r="H34" s="103"/>
      <c r="I34" s="86"/>
      <c r="J34" s="86"/>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33</v>
      </c>
      <c r="C36" s="23"/>
      <c r="D36" s="23"/>
      <c r="E36" s="23"/>
      <c r="F36" s="87"/>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87"/>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01" t="s">
        <v>42</v>
      </c>
      <c r="C38" s="101"/>
      <c r="D38" s="101"/>
      <c r="E38" s="101"/>
      <c r="F38" s="101"/>
      <c r="G38" s="101"/>
      <c r="H38" s="101"/>
      <c r="I38" s="101"/>
      <c r="J38" s="101"/>
      <c r="K38" s="23"/>
      <c r="M38" s="66"/>
      <c r="N38" s="66"/>
      <c r="O38" s="66"/>
      <c r="P38" s="66"/>
      <c r="Q38" s="66"/>
      <c r="R38" s="67"/>
      <c r="S38" s="67"/>
      <c r="T38" s="63"/>
      <c r="U38" s="63"/>
      <c r="V38" s="63"/>
      <c r="W38" s="63"/>
      <c r="X38" s="63"/>
      <c r="Y38" s="63"/>
    </row>
    <row r="39" spans="1:25" s="5" customFormat="1" ht="13.8" x14ac:dyDescent="0.3">
      <c r="A39" s="23"/>
      <c r="B39" s="101"/>
      <c r="C39" s="101"/>
      <c r="D39" s="101"/>
      <c r="E39" s="101"/>
      <c r="F39" s="101"/>
      <c r="G39" s="101"/>
      <c r="H39" s="101"/>
      <c r="I39" s="101"/>
      <c r="J39" s="101"/>
      <c r="K39" s="23"/>
      <c r="M39" s="66"/>
      <c r="N39" s="66"/>
      <c r="O39" s="66"/>
      <c r="P39" s="66"/>
      <c r="Q39" s="66"/>
      <c r="R39" s="67"/>
      <c r="S39" s="67"/>
      <c r="T39" s="63"/>
      <c r="U39" s="63"/>
      <c r="V39" s="63"/>
      <c r="W39" s="63"/>
      <c r="X39" s="63"/>
      <c r="Y39" s="63"/>
    </row>
    <row r="40" spans="1:25" s="5" customFormat="1" ht="13.8" x14ac:dyDescent="0.3">
      <c r="A40" s="23"/>
      <c r="B40" s="86"/>
      <c r="C40" s="86"/>
      <c r="D40" s="86"/>
      <c r="E40" s="86"/>
      <c r="F40" s="86"/>
      <c r="G40" s="86"/>
      <c r="H40" s="86"/>
      <c r="I40" s="86"/>
      <c r="J40" s="86"/>
      <c r="K40" s="23"/>
      <c r="M40" s="66"/>
      <c r="N40" s="66"/>
      <c r="O40" s="66"/>
      <c r="P40" s="66"/>
      <c r="Q40" s="66"/>
      <c r="R40" s="67"/>
      <c r="S40" s="67"/>
      <c r="T40" s="63"/>
      <c r="U40" s="63"/>
      <c r="V40" s="63"/>
      <c r="W40" s="63"/>
      <c r="X40" s="63"/>
      <c r="Y40" s="63"/>
    </row>
    <row r="41" spans="1:25" s="5" customFormat="1" ht="13.8" x14ac:dyDescent="0.3">
      <c r="A41" s="23"/>
      <c r="B41" s="101" t="s">
        <v>43</v>
      </c>
      <c r="C41" s="101"/>
      <c r="D41" s="101"/>
      <c r="E41" s="101"/>
      <c r="F41" s="101"/>
      <c r="G41" s="101"/>
      <c r="H41" s="101"/>
      <c r="I41" s="101"/>
      <c r="J41" s="101"/>
      <c r="K41" s="23"/>
      <c r="M41" s="66"/>
      <c r="N41" s="66"/>
      <c r="O41" s="66"/>
      <c r="P41" s="66"/>
      <c r="Q41" s="66"/>
      <c r="R41" s="67"/>
      <c r="S41" s="67"/>
      <c r="T41" s="63"/>
      <c r="U41" s="63"/>
      <c r="V41" s="63"/>
      <c r="W41" s="63"/>
      <c r="X41" s="63"/>
      <c r="Y41" s="63"/>
    </row>
    <row r="42" spans="1:25" s="5" customFormat="1" ht="13.8" x14ac:dyDescent="0.3">
      <c r="A42" s="23"/>
      <c r="B42" s="101"/>
      <c r="C42" s="101"/>
      <c r="D42" s="101"/>
      <c r="E42" s="101"/>
      <c r="F42" s="101"/>
      <c r="G42" s="101"/>
      <c r="H42" s="101"/>
      <c r="I42" s="101"/>
      <c r="J42" s="101"/>
      <c r="K42" s="23"/>
      <c r="M42" s="66"/>
      <c r="N42" s="66"/>
      <c r="O42" s="66"/>
      <c r="P42" s="66"/>
      <c r="Q42" s="66"/>
      <c r="R42" s="67"/>
      <c r="S42" s="67"/>
      <c r="T42" s="63"/>
      <c r="U42" s="63"/>
      <c r="V42" s="63"/>
      <c r="W42" s="63"/>
      <c r="X42" s="63"/>
      <c r="Y42" s="63"/>
    </row>
    <row r="43" spans="1:25" s="5" customFormat="1" ht="13.8" x14ac:dyDescent="0.3">
      <c r="A43" s="23"/>
      <c r="B43" s="101"/>
      <c r="C43" s="101"/>
      <c r="D43" s="101"/>
      <c r="E43" s="101"/>
      <c r="F43" s="101"/>
      <c r="G43" s="101"/>
      <c r="H43" s="101"/>
      <c r="I43" s="101"/>
      <c r="J43" s="101"/>
      <c r="K43" s="23"/>
      <c r="M43" s="66"/>
      <c r="N43" s="66"/>
      <c r="O43" s="66"/>
      <c r="P43" s="66"/>
      <c r="Q43" s="66"/>
      <c r="R43" s="67"/>
      <c r="S43" s="67"/>
      <c r="T43" s="63"/>
      <c r="U43" s="63"/>
      <c r="V43" s="63"/>
      <c r="W43" s="63"/>
      <c r="X43" s="63"/>
      <c r="Y43" s="63"/>
    </row>
    <row r="44" spans="1:25" s="5" customFormat="1" ht="13.8" x14ac:dyDescent="0.3">
      <c r="A44" s="23"/>
      <c r="B44" s="86"/>
      <c r="C44" s="86"/>
      <c r="D44" s="86"/>
      <c r="E44" s="86"/>
      <c r="F44" s="86"/>
      <c r="G44" s="86"/>
      <c r="H44" s="86"/>
      <c r="I44" s="86"/>
      <c r="J44" s="86"/>
      <c r="K44" s="23"/>
      <c r="M44" s="66"/>
      <c r="N44" s="66"/>
      <c r="O44" s="66"/>
      <c r="P44" s="66"/>
      <c r="Q44" s="66"/>
      <c r="R44" s="67"/>
      <c r="S44" s="67"/>
      <c r="T44" s="63"/>
      <c r="U44" s="63"/>
      <c r="V44" s="63"/>
      <c r="W44" s="63"/>
      <c r="X44" s="63"/>
      <c r="Y44" s="63"/>
    </row>
    <row r="45" spans="1:25" s="5" customFormat="1" ht="12.75" customHeight="1" x14ac:dyDescent="0.3">
      <c r="A45" s="23"/>
      <c r="B45" s="101" t="s">
        <v>37</v>
      </c>
      <c r="C45" s="101"/>
      <c r="D45" s="101"/>
      <c r="E45" s="101"/>
      <c r="F45" s="101"/>
      <c r="G45" s="101"/>
      <c r="H45" s="101"/>
      <c r="I45" s="101"/>
      <c r="J45" s="101"/>
      <c r="K45" s="23"/>
      <c r="M45" s="66"/>
      <c r="N45" s="66"/>
      <c r="O45" s="66"/>
      <c r="P45" s="66"/>
      <c r="Q45" s="66"/>
      <c r="R45" s="67"/>
      <c r="S45" s="67"/>
      <c r="T45" s="63"/>
      <c r="U45" s="63"/>
      <c r="V45" s="63"/>
      <c r="W45" s="63"/>
      <c r="X45" s="63"/>
      <c r="Y45" s="63"/>
    </row>
    <row r="46" spans="1:25" s="5" customFormat="1" ht="13.8" x14ac:dyDescent="0.3">
      <c r="A46" s="23"/>
      <c r="B46" s="101"/>
      <c r="C46" s="101"/>
      <c r="D46" s="101"/>
      <c r="E46" s="101"/>
      <c r="F46" s="101"/>
      <c r="G46" s="101"/>
      <c r="H46" s="101"/>
      <c r="I46" s="101"/>
      <c r="J46" s="101"/>
      <c r="K46" s="23"/>
      <c r="M46" s="66"/>
      <c r="N46" s="66"/>
      <c r="O46" s="66"/>
      <c r="P46" s="66"/>
      <c r="Q46" s="66"/>
      <c r="R46" s="67"/>
      <c r="S46" s="67"/>
      <c r="T46" s="63"/>
      <c r="U46" s="63"/>
      <c r="V46" s="63"/>
      <c r="W46" s="63"/>
      <c r="X46" s="63"/>
      <c r="Y46" s="63"/>
    </row>
    <row r="47" spans="1:25" s="5" customFormat="1" ht="13.8" x14ac:dyDescent="0.3">
      <c r="A47" s="23"/>
      <c r="B47" s="101"/>
      <c r="C47" s="101"/>
      <c r="D47" s="101"/>
      <c r="E47" s="101"/>
      <c r="F47" s="101"/>
      <c r="G47" s="101"/>
      <c r="H47" s="101"/>
      <c r="I47" s="101"/>
      <c r="J47" s="101"/>
      <c r="K47" s="23"/>
      <c r="M47" s="66"/>
      <c r="N47" s="66"/>
      <c r="O47" s="66"/>
      <c r="P47" s="66"/>
      <c r="Q47" s="66"/>
      <c r="R47" s="67"/>
      <c r="S47" s="67"/>
      <c r="T47" s="63"/>
      <c r="U47" s="63"/>
      <c r="V47" s="63"/>
      <c r="W47" s="63"/>
      <c r="X47" s="63"/>
      <c r="Y47" s="63"/>
    </row>
    <row r="48" spans="1:25" s="5" customFormat="1" ht="12.75" customHeight="1" x14ac:dyDescent="0.3">
      <c r="A48" s="23"/>
      <c r="B48" s="101"/>
      <c r="C48" s="101"/>
      <c r="D48" s="101"/>
      <c r="E48" s="101"/>
      <c r="F48" s="101"/>
      <c r="G48" s="101"/>
      <c r="H48" s="101"/>
      <c r="I48" s="101"/>
      <c r="J48" s="101"/>
      <c r="K48" s="23"/>
      <c r="M48" s="66"/>
      <c r="N48" s="66"/>
      <c r="O48" s="66"/>
      <c r="P48" s="66"/>
      <c r="Q48" s="66"/>
      <c r="R48" s="67"/>
      <c r="S48" s="67"/>
      <c r="T48" s="63"/>
      <c r="U48" s="63"/>
      <c r="V48" s="63"/>
      <c r="W48" s="63"/>
      <c r="X48" s="63"/>
      <c r="Y48" s="63"/>
    </row>
    <row r="49" spans="1:25" s="5" customFormat="1" ht="13.8" x14ac:dyDescent="0.3">
      <c r="A49" s="23"/>
      <c r="B49" s="23" t="s">
        <v>44</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105" t="s">
        <v>81</v>
      </c>
      <c r="G50" s="87"/>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45</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102" t="s">
        <v>46</v>
      </c>
      <c r="C54" s="102"/>
      <c r="D54" s="102"/>
      <c r="E54" s="102"/>
      <c r="F54" s="102"/>
      <c r="G54" s="102"/>
      <c r="H54" s="102"/>
      <c r="I54" s="102"/>
      <c r="J54" s="102"/>
      <c r="K54" s="23"/>
      <c r="M54" s="66"/>
      <c r="N54" s="66"/>
      <c r="O54" s="66"/>
      <c r="P54" s="66"/>
      <c r="Q54" s="66"/>
      <c r="R54" s="67"/>
      <c r="S54" s="67"/>
      <c r="T54" s="63"/>
      <c r="U54" s="63"/>
      <c r="V54" s="63"/>
      <c r="W54" s="63"/>
      <c r="X54" s="63"/>
      <c r="Y54" s="63"/>
    </row>
    <row r="55" spans="1:25" s="5" customFormat="1" ht="13.8" x14ac:dyDescent="0.3">
      <c r="A55" s="23"/>
      <c r="B55" s="102"/>
      <c r="C55" s="102"/>
      <c r="D55" s="102"/>
      <c r="E55" s="102"/>
      <c r="F55" s="102"/>
      <c r="G55" s="102"/>
      <c r="H55" s="102"/>
      <c r="I55" s="102"/>
      <c r="J55" s="102"/>
      <c r="K55" s="23"/>
      <c r="M55" s="66"/>
      <c r="N55" s="66"/>
      <c r="O55" s="66"/>
      <c r="P55" s="66"/>
      <c r="Q55" s="66"/>
      <c r="R55" s="67"/>
      <c r="S55" s="67"/>
      <c r="T55" s="63"/>
      <c r="U55" s="63"/>
      <c r="V55" s="63"/>
      <c r="W55" s="63"/>
      <c r="X55" s="63"/>
      <c r="Y55" s="63"/>
    </row>
    <row r="56" spans="1:25" s="5" customFormat="1" ht="13.8" x14ac:dyDescent="0.3">
      <c r="A56" s="23"/>
      <c r="B56" s="102"/>
      <c r="C56" s="102"/>
      <c r="D56" s="102"/>
      <c r="E56" s="102"/>
      <c r="F56" s="102"/>
      <c r="G56" s="102"/>
      <c r="H56" s="102"/>
      <c r="I56" s="102"/>
      <c r="J56" s="102"/>
      <c r="K56" s="23"/>
      <c r="M56" s="66"/>
      <c r="N56" s="66"/>
      <c r="O56"/>
      <c r="P56" s="66"/>
      <c r="Q56" s="66"/>
      <c r="R56" s="67"/>
      <c r="S56" s="67"/>
      <c r="T56" s="63"/>
      <c r="U56" s="63"/>
      <c r="V56" s="63"/>
      <c r="W56" s="63"/>
      <c r="X56" s="63"/>
      <c r="Y56" s="63"/>
    </row>
    <row r="57" spans="1:25" s="5" customFormat="1" ht="13.8" x14ac:dyDescent="0.3">
      <c r="A57" s="23"/>
      <c r="B57" s="23"/>
      <c r="C57" s="23"/>
      <c r="D57" s="23"/>
      <c r="F57" s="87"/>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106"/>
      <c r="P59" s="66"/>
      <c r="Q59" s="66"/>
      <c r="R59" s="67"/>
      <c r="S59" s="67"/>
      <c r="T59" s="63"/>
      <c r="U59" s="63"/>
      <c r="V59" s="63"/>
      <c r="W59" s="63"/>
      <c r="X59" s="63"/>
      <c r="Y59" s="63"/>
    </row>
    <row r="60" spans="1:25" s="5" customFormat="1" ht="13.8" x14ac:dyDescent="0.3">
      <c r="A60" s="23"/>
      <c r="B60" s="23" t="s">
        <v>47</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105" t="s">
        <v>82</v>
      </c>
      <c r="G61" s="55"/>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F16" sqref="F16"/>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79</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78</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AA-SM-503-001</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1"/>
      <c r="B12" s="21" t="str">
        <f>$G$4</f>
        <v>VERY SIMPLE LANDING GEAR LOADS</v>
      </c>
      <c r="C12" s="72"/>
      <c r="D12" s="72"/>
      <c r="E12" s="73"/>
      <c r="F12" s="72"/>
      <c r="G12" s="72"/>
      <c r="H12" s="72"/>
      <c r="I12" s="72"/>
      <c r="J12" s="72"/>
      <c r="K12" s="72"/>
      <c r="L12" s="30"/>
      <c r="M12" s="37"/>
      <c r="N12" s="38"/>
      <c r="O12" s="38"/>
      <c r="P12" s="38"/>
      <c r="Q12" s="38"/>
      <c r="R12" s="37"/>
      <c r="S12" s="37"/>
      <c r="T12" s="39"/>
    </row>
    <row r="13" spans="1:35" s="26" customFormat="1" ht="13.8" x14ac:dyDescent="0.3">
      <c r="A13" s="74"/>
      <c r="B13" s="75" t="s">
        <v>74</v>
      </c>
      <c r="C13" s="74"/>
      <c r="D13" s="74"/>
      <c r="E13" s="74"/>
      <c r="F13" s="74"/>
      <c r="G13" s="74"/>
      <c r="H13" s="74"/>
      <c r="I13" s="74"/>
      <c r="J13" s="74"/>
      <c r="K13" s="74"/>
      <c r="L13" s="29"/>
      <c r="M13" s="27"/>
      <c r="N13" s="27"/>
      <c r="O13" s="27"/>
      <c r="P13" s="27"/>
      <c r="Q13" s="27"/>
      <c r="R13" s="27"/>
      <c r="S13" s="27"/>
      <c r="T13" s="27"/>
    </row>
    <row r="14" spans="1:35" s="26" customFormat="1" ht="13.8" x14ac:dyDescent="0.3">
      <c r="A14" s="74"/>
      <c r="K14" s="74"/>
      <c r="M14" s="27"/>
      <c r="N14" s="27"/>
      <c r="O14" s="27"/>
      <c r="P14" s="27"/>
      <c r="Q14" s="27"/>
      <c r="R14" s="27"/>
      <c r="S14" s="27"/>
      <c r="T14" s="27"/>
    </row>
    <row r="15" spans="1:35" s="26" customFormat="1" ht="13.8" x14ac:dyDescent="0.3">
      <c r="A15" s="74"/>
      <c r="B15" s="77" t="s">
        <v>62</v>
      </c>
      <c r="C15" s="77"/>
      <c r="D15" s="77"/>
      <c r="E15" s="28"/>
      <c r="F15" s="28"/>
      <c r="G15" s="28"/>
      <c r="K15" s="74"/>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4"/>
      <c r="B16" s="89" t="s">
        <v>58</v>
      </c>
      <c r="C16" s="97">
        <v>0</v>
      </c>
      <c r="D16" s="77" t="s">
        <v>61</v>
      </c>
      <c r="E16" s="74"/>
      <c r="F16" s="74"/>
      <c r="G16" s="77"/>
      <c r="K16" s="74"/>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8"/>
      <c r="B17" s="89" t="s">
        <v>57</v>
      </c>
      <c r="C17" s="97">
        <v>10</v>
      </c>
      <c r="D17" s="77" t="s">
        <v>61</v>
      </c>
      <c r="E17" s="74"/>
      <c r="K17" s="77"/>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78"/>
      <c r="C18" s="98" t="s">
        <v>75</v>
      </c>
      <c r="E18" s="74"/>
      <c r="K18" s="74"/>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3.8" x14ac:dyDescent="0.3">
      <c r="A19" s="78"/>
      <c r="B19" s="91" t="s">
        <v>60</v>
      </c>
      <c r="C19" s="93"/>
      <c r="D19" s="77"/>
      <c r="E19" s="77"/>
      <c r="H19" s="74"/>
      <c r="I19" s="74"/>
      <c r="J19" s="74"/>
      <c r="K19" s="74"/>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4"/>
      <c r="B20" s="89" t="s">
        <v>55</v>
      </c>
      <c r="C20" s="97">
        <v>2</v>
      </c>
      <c r="D20" s="77" t="s">
        <v>59</v>
      </c>
      <c r="E20" s="74"/>
      <c r="K20" s="74"/>
      <c r="L20" s="30"/>
      <c r="M20" s="27"/>
      <c r="N20" s="27"/>
      <c r="O20" s="27"/>
      <c r="P20" s="27"/>
      <c r="Q20" s="27"/>
      <c r="R20" s="27"/>
      <c r="S20" s="27"/>
      <c r="T20" s="27"/>
      <c r="U20" s="30"/>
      <c r="V20" s="40"/>
      <c r="W20" s="40"/>
      <c r="X20" s="30"/>
      <c r="Y20" s="23"/>
      <c r="Z20" s="49"/>
      <c r="AA20" s="29"/>
      <c r="AB20" s="31"/>
      <c r="AC20" s="50"/>
      <c r="AD20" s="50"/>
      <c r="AE20" s="50"/>
      <c r="AF20" s="50"/>
      <c r="AG20" s="50"/>
      <c r="AH20" s="50"/>
      <c r="AI20" s="23"/>
    </row>
    <row r="21" spans="1:35" s="28" customFormat="1" ht="13.8" x14ac:dyDescent="0.3">
      <c r="A21" s="78"/>
      <c r="B21" s="77"/>
      <c r="C21" s="77"/>
      <c r="D21" s="77"/>
      <c r="E21" s="74"/>
      <c r="K21" s="74"/>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3.8" x14ac:dyDescent="0.3">
      <c r="A22" s="78"/>
      <c r="B22" s="89" t="s">
        <v>58</v>
      </c>
      <c r="C22" s="88">
        <f>C16*12</f>
        <v>0</v>
      </c>
      <c r="D22" s="77" t="s">
        <v>56</v>
      </c>
      <c r="E22" s="74"/>
      <c r="F22" s="89" t="s">
        <v>53</v>
      </c>
      <c r="G22" s="88">
        <f>(C22-C23)^2</f>
        <v>14400</v>
      </c>
      <c r="H22" s="77" t="s">
        <v>52</v>
      </c>
      <c r="I22" s="74"/>
      <c r="K22" s="74"/>
      <c r="L22" s="30"/>
      <c r="M22" s="27"/>
      <c r="N22" s="27"/>
      <c r="O22" s="27"/>
      <c r="P22" s="27"/>
      <c r="Q22" s="27"/>
      <c r="R22" s="27"/>
      <c r="S22" s="27"/>
      <c r="T22" s="27"/>
      <c r="U22" s="30"/>
      <c r="V22" s="40"/>
      <c r="W22" s="40"/>
      <c r="X22" s="30"/>
      <c r="Y22" s="23"/>
      <c r="Z22" s="5"/>
      <c r="AA22" s="50"/>
      <c r="AB22" s="5"/>
      <c r="AC22" s="5"/>
      <c r="AD22" s="5"/>
      <c r="AE22" s="5"/>
      <c r="AF22" s="5"/>
      <c r="AG22" s="5"/>
      <c r="AH22" s="50"/>
      <c r="AI22" s="5"/>
    </row>
    <row r="23" spans="1:35" s="28" customFormat="1" ht="13.8" x14ac:dyDescent="0.3">
      <c r="A23" s="78"/>
      <c r="B23" s="89" t="s">
        <v>57</v>
      </c>
      <c r="C23" s="88">
        <f>C17*12</f>
        <v>120</v>
      </c>
      <c r="D23" s="77" t="s">
        <v>56</v>
      </c>
      <c r="E23" s="74"/>
      <c r="F23" s="90" t="s">
        <v>51</v>
      </c>
      <c r="G23" s="77"/>
      <c r="H23" s="77"/>
      <c r="I23" s="74"/>
      <c r="K23" s="74"/>
      <c r="L23" s="30"/>
      <c r="M23" s="27"/>
      <c r="N23" s="27"/>
      <c r="O23" s="27"/>
      <c r="P23" s="27"/>
      <c r="Q23" s="27"/>
      <c r="R23" s="27"/>
      <c r="S23" s="27"/>
      <c r="T23" s="27"/>
      <c r="U23" s="30"/>
      <c r="V23" s="40"/>
      <c r="W23" s="40"/>
      <c r="X23" s="30"/>
      <c r="Y23" s="5"/>
      <c r="Z23" s="5"/>
      <c r="AA23" s="18"/>
      <c r="AB23" s="18"/>
      <c r="AC23" s="18"/>
      <c r="AD23" s="18"/>
      <c r="AE23" s="18"/>
      <c r="AF23" s="18"/>
      <c r="AG23" s="18"/>
      <c r="AH23" s="50"/>
      <c r="AI23" s="5"/>
    </row>
    <row r="24" spans="1:35" s="28" customFormat="1" ht="13.8" x14ac:dyDescent="0.3">
      <c r="A24" s="78"/>
      <c r="B24" s="89" t="s">
        <v>55</v>
      </c>
      <c r="C24" s="88">
        <f>C20*12</f>
        <v>24</v>
      </c>
      <c r="D24" s="77" t="s">
        <v>54</v>
      </c>
      <c r="E24" s="74"/>
      <c r="F24" s="89" t="s">
        <v>50</v>
      </c>
      <c r="G24" s="88">
        <f>(C23^2/(2*C24))</f>
        <v>300</v>
      </c>
      <c r="H24" s="77" t="s">
        <v>49</v>
      </c>
      <c r="I24" s="74"/>
      <c r="K24" s="74"/>
      <c r="L24" s="30"/>
      <c r="M24" s="27"/>
      <c r="N24" s="27"/>
      <c r="O24" s="27"/>
      <c r="P24" s="27"/>
      <c r="Q24" s="27"/>
      <c r="R24" s="27"/>
      <c r="S24" s="27"/>
      <c r="T24" s="27"/>
      <c r="U24" s="30"/>
      <c r="V24" s="40"/>
      <c r="W24" s="40"/>
      <c r="X24" s="30"/>
      <c r="Y24" s="5"/>
      <c r="Z24" s="5"/>
      <c r="AA24" s="51"/>
      <c r="AB24" s="18"/>
      <c r="AC24" s="18"/>
      <c r="AD24" s="18"/>
      <c r="AE24" s="18"/>
      <c r="AF24" s="18"/>
      <c r="AG24" s="18"/>
      <c r="AH24" s="50"/>
      <c r="AI24" s="5"/>
    </row>
    <row r="25" spans="1:35" s="28" customFormat="1" ht="13.8" x14ac:dyDescent="0.3">
      <c r="K25" s="74"/>
      <c r="L25" s="30"/>
      <c r="M25" s="27"/>
      <c r="N25" s="27"/>
      <c r="O25" s="27"/>
      <c r="P25" s="27"/>
      <c r="Q25" s="27"/>
      <c r="R25" s="27"/>
      <c r="S25" s="27"/>
      <c r="T25" s="27"/>
      <c r="U25" s="30"/>
      <c r="V25" s="40"/>
      <c r="W25" s="40"/>
      <c r="X25" s="30"/>
      <c r="Y25" s="5"/>
      <c r="Z25" s="5"/>
      <c r="AA25" s="51"/>
      <c r="AB25" s="18"/>
      <c r="AC25" s="18"/>
      <c r="AD25" s="18"/>
      <c r="AE25" s="18"/>
      <c r="AF25" s="18"/>
      <c r="AG25" s="18"/>
      <c r="AH25" s="5"/>
      <c r="AI25" s="5"/>
    </row>
    <row r="26" spans="1:35" s="28" customFormat="1" ht="13.8" x14ac:dyDescent="0.3">
      <c r="A26" s="79"/>
      <c r="B26" s="104" t="s">
        <v>63</v>
      </c>
      <c r="C26" s="104"/>
      <c r="D26" s="104"/>
      <c r="E26" s="104"/>
      <c r="F26" s="104"/>
      <c r="K26" s="7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74"/>
      <c r="B27" s="104"/>
      <c r="C27" s="104"/>
      <c r="D27" s="104"/>
      <c r="E27" s="104"/>
      <c r="F27" s="104"/>
      <c r="K27" s="78"/>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74"/>
      <c r="B28" s="77"/>
      <c r="C28" s="92">
        <v>0.5</v>
      </c>
      <c r="D28" s="77"/>
      <c r="E28" s="77"/>
      <c r="F28" s="77"/>
      <c r="K28" s="74"/>
      <c r="L28" s="30"/>
      <c r="M28" s="27"/>
      <c r="N28" s="27"/>
      <c r="O28" s="27"/>
      <c r="P28" s="27"/>
      <c r="Q28" s="27"/>
      <c r="R28" s="27"/>
      <c r="S28" s="27"/>
      <c r="T28" s="27"/>
      <c r="U28" s="30"/>
      <c r="V28" s="40"/>
      <c r="W28" s="40"/>
      <c r="X28" s="30"/>
      <c r="Y28" s="23"/>
      <c r="Z28" s="5"/>
      <c r="AA28" s="5"/>
      <c r="AB28" s="5"/>
      <c r="AC28" s="50"/>
      <c r="AD28" s="50"/>
      <c r="AE28" s="50"/>
      <c r="AF28" s="50"/>
      <c r="AG28" s="50"/>
      <c r="AH28" s="50"/>
      <c r="AI28" s="23"/>
    </row>
    <row r="29" spans="1:35" s="28" customFormat="1" ht="13.8" x14ac:dyDescent="0.3">
      <c r="A29" s="74"/>
      <c r="B29" s="79"/>
      <c r="K29" s="74"/>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3.8" x14ac:dyDescent="0.3">
      <c r="A30" s="79"/>
      <c r="B30" s="79" t="s">
        <v>77</v>
      </c>
      <c r="C30" s="88">
        <v>386</v>
      </c>
      <c r="D30" s="77" t="s">
        <v>49</v>
      </c>
      <c r="K30" s="74"/>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3.8" x14ac:dyDescent="0.3">
      <c r="A31" s="76"/>
      <c r="K31" s="74"/>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3.8" x14ac:dyDescent="0.3">
      <c r="A32" s="74"/>
      <c r="E32" s="95" t="s">
        <v>64</v>
      </c>
      <c r="F32" s="93">
        <f>Analysis!G24/C30</f>
        <v>0.77720207253886009</v>
      </c>
      <c r="G32" s="77"/>
      <c r="H32" s="77"/>
      <c r="K32" s="80"/>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3.8" x14ac:dyDescent="0.3">
      <c r="A33" s="74"/>
      <c r="J33" s="74"/>
      <c r="K33" s="80"/>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3.8" x14ac:dyDescent="0.3">
      <c r="A34" s="79"/>
      <c r="C34" s="77"/>
      <c r="D34" s="77"/>
      <c r="E34" s="79" t="s">
        <v>65</v>
      </c>
      <c r="F34" s="94">
        <f>F32/C28</f>
        <v>1.5544041450777202</v>
      </c>
      <c r="K34" s="74"/>
      <c r="L34" s="30"/>
      <c r="M34" s="27"/>
      <c r="N34" s="27"/>
      <c r="O34" s="27"/>
      <c r="P34" s="27"/>
      <c r="Q34" s="27"/>
      <c r="R34" s="27"/>
      <c r="S34" s="27"/>
      <c r="T34" s="27"/>
      <c r="U34" s="30"/>
      <c r="V34" s="40"/>
      <c r="W34" s="40"/>
      <c r="X34" s="30"/>
      <c r="Y34" s="5"/>
      <c r="Z34" s="5"/>
      <c r="AA34" s="5"/>
      <c r="AB34" s="5"/>
      <c r="AC34" s="5"/>
      <c r="AD34" s="40"/>
      <c r="AE34" s="43"/>
      <c r="AF34" s="52"/>
      <c r="AG34" s="42"/>
      <c r="AH34" s="5"/>
      <c r="AI34" s="5"/>
    </row>
    <row r="35" spans="1:35" s="28" customFormat="1" ht="13.8" x14ac:dyDescent="0.3">
      <c r="A35" s="74"/>
      <c r="D35" s="77"/>
      <c r="E35" s="79" t="s">
        <v>72</v>
      </c>
      <c r="F35" s="94">
        <f>F34*1.5</f>
        <v>2.3316062176165802</v>
      </c>
      <c r="K35" s="74"/>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74"/>
      <c r="K36" s="74"/>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A37" s="79"/>
      <c r="B37" s="77" t="s">
        <v>73</v>
      </c>
      <c r="C37" s="77"/>
      <c r="D37" s="77"/>
      <c r="E37" s="77"/>
      <c r="G37" s="77"/>
      <c r="H37" s="77"/>
      <c r="I37" s="77"/>
      <c r="K37" s="74"/>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A38" s="74"/>
      <c r="B38" s="28" t="s">
        <v>76</v>
      </c>
      <c r="C38" s="77"/>
      <c r="D38" s="77"/>
      <c r="E38" s="77"/>
      <c r="G38" s="77"/>
      <c r="H38" s="74"/>
      <c r="I38" s="77"/>
      <c r="J38" s="77"/>
      <c r="K38" s="74"/>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A39" s="74"/>
      <c r="F39" s="77"/>
      <c r="G39" s="77"/>
      <c r="H39" s="74"/>
      <c r="J39" s="77"/>
      <c r="K39" s="74"/>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3.8" x14ac:dyDescent="0.3">
      <c r="A40" s="74"/>
      <c r="C40" s="77"/>
      <c r="D40" s="77"/>
      <c r="E40" s="79" t="s">
        <v>65</v>
      </c>
      <c r="F40" s="94">
        <f>Analysis!F34-2/3</f>
        <v>0.88773747841105355</v>
      </c>
      <c r="G40" s="77"/>
      <c r="H40" s="74"/>
      <c r="J40" s="77"/>
      <c r="K40" s="74"/>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3.8" x14ac:dyDescent="0.3">
      <c r="A41" s="74"/>
      <c r="D41" s="77"/>
      <c r="E41" s="79" t="s">
        <v>72</v>
      </c>
      <c r="F41" s="94">
        <f>F40*1.5</f>
        <v>1.3316062176165804</v>
      </c>
      <c r="G41" s="77"/>
      <c r="H41" s="74"/>
      <c r="J41" s="77"/>
      <c r="K41" s="74"/>
      <c r="L41" s="30"/>
      <c r="M41" s="27"/>
      <c r="N41" s="27"/>
      <c r="O41" s="27"/>
      <c r="P41" s="27"/>
      <c r="Q41" s="27"/>
      <c r="R41" s="27"/>
      <c r="S41" s="27"/>
      <c r="T41" s="27"/>
      <c r="U41" s="30"/>
      <c r="V41" s="40"/>
      <c r="W41" s="40"/>
      <c r="X41" s="30"/>
      <c r="Y41" s="18"/>
      <c r="Z41" s="5"/>
      <c r="AA41" s="40"/>
      <c r="AB41" s="5"/>
      <c r="AC41" s="5"/>
      <c r="AD41" s="5"/>
      <c r="AE41" s="5"/>
      <c r="AF41" s="5"/>
      <c r="AG41" s="5"/>
      <c r="AH41" s="5"/>
      <c r="AI41" s="50"/>
    </row>
    <row r="42" spans="1:35" s="28" customFormat="1" ht="13.8" x14ac:dyDescent="0.3">
      <c r="A42" s="74"/>
      <c r="B42" s="77"/>
      <c r="C42" s="77"/>
      <c r="D42" s="77"/>
      <c r="E42" s="77"/>
      <c r="H42" s="74"/>
      <c r="J42" s="77"/>
      <c r="K42" s="74"/>
      <c r="L42" s="30"/>
      <c r="M42" s="27"/>
      <c r="N42" s="27"/>
      <c r="O42" s="27"/>
      <c r="P42" s="27"/>
      <c r="Q42" s="27"/>
      <c r="R42" s="27"/>
      <c r="S42" s="27"/>
      <c r="T42" s="27"/>
      <c r="U42" s="30"/>
      <c r="V42" s="40"/>
      <c r="W42" s="40"/>
      <c r="X42" s="30"/>
      <c r="Y42" s="18"/>
      <c r="Z42" s="5"/>
      <c r="AA42" s="40"/>
      <c r="AB42" s="5"/>
      <c r="AC42" s="5"/>
      <c r="AD42" s="5"/>
      <c r="AE42" s="5"/>
      <c r="AF42" s="5"/>
      <c r="AG42" s="5"/>
      <c r="AH42" s="5"/>
      <c r="AI42" s="50"/>
    </row>
    <row r="43" spans="1:35" s="28" customFormat="1" ht="13.8" x14ac:dyDescent="0.3">
      <c r="A43" s="74"/>
      <c r="C43" s="77"/>
      <c r="D43" s="77"/>
      <c r="E43" s="79" t="s">
        <v>71</v>
      </c>
      <c r="F43" s="96">
        <v>25000</v>
      </c>
      <c r="G43" s="77" t="s">
        <v>66</v>
      </c>
      <c r="H43" s="74"/>
      <c r="I43" s="74"/>
      <c r="J43" s="74"/>
      <c r="K43" s="74"/>
      <c r="L43" s="30"/>
      <c r="M43" s="27"/>
      <c r="N43" s="27"/>
      <c r="O43" s="27"/>
      <c r="P43" s="27"/>
      <c r="Q43" s="27"/>
      <c r="R43" s="27"/>
      <c r="S43" s="27"/>
      <c r="T43" s="27"/>
      <c r="U43" s="30"/>
      <c r="V43" s="40"/>
      <c r="W43" s="40"/>
      <c r="X43" s="30"/>
      <c r="Y43" s="18"/>
      <c r="Z43" s="18"/>
      <c r="AA43" s="40"/>
      <c r="AB43" s="5"/>
      <c r="AC43" s="5"/>
      <c r="AD43" s="5"/>
      <c r="AE43" s="5"/>
      <c r="AF43" s="5"/>
      <c r="AG43" s="5"/>
      <c r="AH43" s="5"/>
      <c r="AI43" s="50"/>
    </row>
    <row r="44" spans="1:35" s="28" customFormat="1" ht="13.8" x14ac:dyDescent="0.3">
      <c r="A44" s="74"/>
      <c r="B44" s="77"/>
      <c r="E44" s="77"/>
      <c r="H44" s="77"/>
      <c r="I44" s="74"/>
      <c r="J44" s="74"/>
      <c r="K44" s="74"/>
      <c r="L44" s="30"/>
      <c r="M44" s="27"/>
      <c r="N44" s="27"/>
      <c r="O44" s="27"/>
      <c r="P44" s="27"/>
      <c r="Q44" s="27"/>
      <c r="R44" s="27"/>
      <c r="S44" s="27"/>
      <c r="T44" s="27"/>
      <c r="U44" s="30"/>
      <c r="V44" s="40"/>
      <c r="W44" s="40"/>
      <c r="X44" s="30"/>
      <c r="Y44" s="18"/>
      <c r="Z44" s="5"/>
      <c r="AA44" s="40"/>
      <c r="AB44" s="5"/>
      <c r="AC44" s="5"/>
      <c r="AD44" s="5"/>
      <c r="AE44" s="5"/>
      <c r="AF44" s="5"/>
      <c r="AG44" s="5"/>
      <c r="AH44" s="5"/>
      <c r="AI44" s="50"/>
    </row>
    <row r="45" spans="1:35" s="28" customFormat="1" ht="13.8" x14ac:dyDescent="0.3">
      <c r="A45" s="5"/>
      <c r="B45" s="77" t="s">
        <v>70</v>
      </c>
      <c r="C45" s="77"/>
      <c r="D45" s="77"/>
      <c r="E45" s="77" t="s">
        <v>69</v>
      </c>
      <c r="F45" s="81"/>
      <c r="G45" s="74"/>
      <c r="H45" s="74"/>
      <c r="I45" s="74"/>
      <c r="J45" s="74"/>
      <c r="K45" s="74"/>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3.8" x14ac:dyDescent="0.3">
      <c r="A46" s="5"/>
      <c r="B46" s="77"/>
      <c r="C46" s="99">
        <f>F43*F40</f>
        <v>22193.43696027634</v>
      </c>
      <c r="D46" s="100" t="s">
        <v>66</v>
      </c>
      <c r="E46" s="100"/>
      <c r="F46" s="99">
        <f>C46/2</f>
        <v>11096.71848013817</v>
      </c>
      <c r="G46" s="100" t="s">
        <v>66</v>
      </c>
      <c r="H46" s="74"/>
      <c r="I46" s="74"/>
      <c r="J46" s="74"/>
      <c r="K46" s="74"/>
      <c r="L46" s="30"/>
      <c r="M46" s="27"/>
      <c r="N46" s="27"/>
      <c r="O46" s="27"/>
      <c r="P46" s="27"/>
      <c r="Q46" s="27"/>
      <c r="R46" s="27"/>
      <c r="S46" s="27"/>
      <c r="T46" s="27"/>
      <c r="U46" s="30"/>
      <c r="V46" s="40"/>
      <c r="W46" s="40"/>
      <c r="X46" s="30"/>
      <c r="Y46" s="5"/>
      <c r="Z46" s="5"/>
      <c r="AA46" s="5"/>
      <c r="AB46" s="5"/>
      <c r="AC46" s="5"/>
      <c r="AD46" s="5"/>
      <c r="AE46" s="5"/>
      <c r="AF46" s="5"/>
      <c r="AG46" s="5"/>
      <c r="AH46" s="50"/>
      <c r="AI46" s="5"/>
    </row>
    <row r="47" spans="1:35" s="28" customFormat="1" ht="13.8" x14ac:dyDescent="0.3">
      <c r="A47" s="5"/>
      <c r="B47" s="77" t="s">
        <v>68</v>
      </c>
      <c r="C47" s="84"/>
      <c r="D47" s="77"/>
      <c r="E47" s="77" t="s">
        <v>67</v>
      </c>
      <c r="F47" s="84"/>
      <c r="G47" s="77"/>
      <c r="H47" s="74"/>
      <c r="I47" s="74"/>
      <c r="J47" s="83"/>
      <c r="K47" s="74"/>
      <c r="L47" s="30"/>
      <c r="M47" s="27"/>
      <c r="N47" s="27"/>
      <c r="O47" s="27"/>
      <c r="P47" s="27"/>
      <c r="Q47" s="27"/>
      <c r="R47" s="27"/>
      <c r="S47" s="27"/>
      <c r="T47" s="27"/>
      <c r="U47" s="30"/>
      <c r="V47" s="40"/>
      <c r="W47" s="40"/>
      <c r="X47" s="30"/>
      <c r="Y47" s="18"/>
      <c r="Z47" s="5"/>
      <c r="AA47" s="53"/>
      <c r="AB47" s="5"/>
      <c r="AC47" s="5"/>
      <c r="AD47" s="5"/>
      <c r="AE47" s="5"/>
      <c r="AF47" s="5"/>
      <c r="AG47" s="5"/>
      <c r="AH47" s="5"/>
      <c r="AI47" s="5"/>
    </row>
    <row r="48" spans="1:35" s="28" customFormat="1" ht="13.8" x14ac:dyDescent="0.3">
      <c r="A48" s="5"/>
      <c r="B48" s="77"/>
      <c r="C48" s="99">
        <f>C46*1.5</f>
        <v>33290.155440414514</v>
      </c>
      <c r="D48" s="100" t="s">
        <v>66</v>
      </c>
      <c r="E48" s="100"/>
      <c r="F48" s="99">
        <f>F46*1.5</f>
        <v>16645.077720207257</v>
      </c>
      <c r="G48" s="100" t="s">
        <v>66</v>
      </c>
      <c r="H48" s="81"/>
      <c r="I48" s="74"/>
      <c r="J48" s="74"/>
      <c r="K48" s="74"/>
      <c r="L48" s="30"/>
      <c r="M48" s="27"/>
      <c r="N48" s="27"/>
      <c r="O48" s="27"/>
      <c r="P48" s="27"/>
      <c r="Q48" s="27"/>
      <c r="R48" s="27"/>
      <c r="S48" s="27"/>
      <c r="T48" s="27"/>
      <c r="U48" s="30"/>
      <c r="V48" s="40"/>
      <c r="W48" s="40"/>
      <c r="X48" s="30"/>
      <c r="Y48" s="51"/>
      <c r="Z48" s="5"/>
      <c r="AA48" s="41"/>
      <c r="AB48" s="5"/>
      <c r="AC48" s="5"/>
      <c r="AD48" s="5"/>
      <c r="AE48" s="5"/>
      <c r="AF48" s="5"/>
      <c r="AG48" s="5"/>
      <c r="AH48" s="5"/>
      <c r="AI48" s="5"/>
    </row>
    <row r="49" spans="1:35" s="28" customFormat="1" ht="13.8" x14ac:dyDescent="0.3">
      <c r="I49" s="74"/>
      <c r="J49" s="82"/>
      <c r="K49" s="74"/>
      <c r="L49" s="30"/>
      <c r="M49" s="27"/>
      <c r="N49" s="27"/>
      <c r="O49" s="27"/>
      <c r="P49" s="27"/>
      <c r="Q49" s="27"/>
      <c r="R49" s="27"/>
      <c r="S49" s="27"/>
      <c r="T49" s="27"/>
      <c r="U49" s="30"/>
      <c r="V49" s="40"/>
      <c r="W49" s="40"/>
      <c r="X49" s="30"/>
      <c r="Y49" s="51"/>
      <c r="Z49" s="18"/>
      <c r="AA49" s="41"/>
      <c r="AB49" s="5"/>
      <c r="AC49" s="5"/>
      <c r="AD49" s="5"/>
      <c r="AE49" s="5"/>
      <c r="AF49" s="5"/>
      <c r="AG49" s="5"/>
      <c r="AH49" s="5"/>
      <c r="AI49" s="5"/>
    </row>
    <row r="50" spans="1:35" s="28" customFormat="1" ht="13.8" x14ac:dyDescent="0.3">
      <c r="I50" s="74"/>
      <c r="J50" s="74"/>
      <c r="K50" s="74"/>
      <c r="L50" s="30"/>
      <c r="M50" s="27"/>
      <c r="N50" s="27"/>
      <c r="O50" s="27"/>
      <c r="P50" s="27"/>
      <c r="Q50" s="27"/>
      <c r="R50" s="27"/>
      <c r="S50" s="27"/>
      <c r="T50" s="27"/>
      <c r="U50" s="30"/>
      <c r="V50" s="40"/>
      <c r="W50" s="40"/>
      <c r="X50" s="30"/>
      <c r="Y50" s="18"/>
      <c r="Z50" s="50"/>
      <c r="AA50" s="53"/>
      <c r="AB50" s="50"/>
      <c r="AC50" s="5"/>
      <c r="AD50" s="5"/>
      <c r="AE50" s="5"/>
      <c r="AF50" s="5"/>
      <c r="AG50" s="5"/>
      <c r="AH50" s="5"/>
      <c r="AI50" s="5"/>
    </row>
    <row r="51" spans="1:35" s="28" customFormat="1" ht="13.8" x14ac:dyDescent="0.3">
      <c r="I51" s="81"/>
      <c r="J51" s="74"/>
      <c r="K51" s="74"/>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I52" s="81"/>
      <c r="J52" s="74"/>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I53" s="81"/>
      <c r="J53" s="74"/>
      <c r="K53" s="47"/>
      <c r="L53" s="30"/>
      <c r="M53" s="27"/>
      <c r="N53" s="27"/>
      <c r="O53" s="27"/>
      <c r="P53" s="27"/>
      <c r="Q53" s="27"/>
      <c r="R53" s="27"/>
      <c r="S53" s="27"/>
      <c r="T53" s="27"/>
      <c r="U53" s="30"/>
      <c r="V53" s="40"/>
      <c r="W53" s="40"/>
      <c r="X53" s="30"/>
    </row>
    <row r="54" spans="1:35" s="28" customFormat="1" ht="13.8" x14ac:dyDescent="0.3">
      <c r="I54" s="74"/>
      <c r="J54" s="74"/>
      <c r="K54" s="47"/>
      <c r="L54" s="30"/>
      <c r="M54" s="27"/>
      <c r="N54" s="27"/>
      <c r="O54" s="27"/>
      <c r="P54" s="27"/>
      <c r="Q54" s="27"/>
      <c r="R54" s="27"/>
      <c r="S54" s="27"/>
      <c r="T54" s="27"/>
      <c r="U54" s="30"/>
      <c r="V54" s="40"/>
      <c r="W54" s="40"/>
      <c r="X54" s="30"/>
    </row>
    <row r="55" spans="1:35" s="28" customFormat="1" ht="13.8" x14ac:dyDescent="0.3">
      <c r="J55" s="74"/>
      <c r="K55" s="47"/>
      <c r="L55" s="30"/>
      <c r="M55" s="27"/>
      <c r="N55" s="27"/>
      <c r="O55" s="27"/>
      <c r="P55" s="27"/>
      <c r="Q55" s="27"/>
      <c r="R55" s="27"/>
      <c r="S55" s="27"/>
      <c r="T55" s="27"/>
      <c r="U55" s="30"/>
      <c r="V55" s="54"/>
      <c r="W55" s="40"/>
      <c r="X55" s="30"/>
    </row>
    <row r="56" spans="1:35" s="28" customFormat="1" ht="13.8" x14ac:dyDescent="0.3">
      <c r="A56" s="5"/>
      <c r="H56" s="46"/>
      <c r="I56" s="46"/>
      <c r="J56" s="5"/>
      <c r="K56" s="47"/>
      <c r="L56" s="30"/>
      <c r="M56" s="27"/>
      <c r="N56" s="27"/>
      <c r="O56" s="27"/>
      <c r="P56" s="27"/>
      <c r="Q56" s="27"/>
      <c r="R56" s="27"/>
      <c r="S56" s="27"/>
      <c r="T56" s="27"/>
      <c r="U56" s="30"/>
      <c r="V56" s="5"/>
      <c r="W56" s="5"/>
      <c r="X56" s="30"/>
    </row>
    <row r="57" spans="1:35" s="28" customFormat="1" ht="13.8" x14ac:dyDescent="0.3">
      <c r="A57" s="56"/>
      <c r="B57" s="57"/>
      <c r="C57" s="58"/>
      <c r="D57" s="56"/>
      <c r="E57" s="56"/>
      <c r="F57" s="56"/>
      <c r="G57" s="58"/>
      <c r="H57" s="56"/>
      <c r="I57" s="56"/>
      <c r="J57" s="56"/>
      <c r="K57" s="56"/>
      <c r="L57" s="30"/>
      <c r="M57" s="27"/>
      <c r="N57" s="27"/>
      <c r="O57" s="27"/>
      <c r="P57" s="27"/>
      <c r="Q57" s="27"/>
      <c r="R57" s="27"/>
      <c r="S57" s="27"/>
      <c r="T57" s="27"/>
      <c r="U57" s="30"/>
      <c r="V57" s="30"/>
      <c r="W57" s="30"/>
      <c r="X57" s="30"/>
    </row>
    <row r="58" spans="1:35" s="28" customFormat="1" ht="13.8" x14ac:dyDescent="0.3">
      <c r="A58" s="56"/>
      <c r="B58" s="59"/>
      <c r="C58" s="58"/>
      <c r="D58" s="60"/>
      <c r="E58" s="60"/>
      <c r="F58" s="61" t="s">
        <v>35</v>
      </c>
      <c r="G58" s="58"/>
      <c r="H58" s="60"/>
      <c r="I58" s="60"/>
      <c r="J58" s="60"/>
      <c r="K58" s="56"/>
      <c r="L58" s="30"/>
      <c r="M58" s="27"/>
      <c r="N58" s="27"/>
      <c r="O58" s="27"/>
      <c r="P58" s="27"/>
      <c r="Q58" s="27"/>
      <c r="R58" s="27"/>
      <c r="S58" s="27"/>
      <c r="T58" s="27"/>
      <c r="U58" s="30"/>
      <c r="V58" s="30"/>
      <c r="W58" s="30"/>
      <c r="X58" s="30"/>
    </row>
    <row r="59" spans="1:35" s="28" customFormat="1" ht="13.8" x14ac:dyDescent="0.3">
      <c r="A59" s="56"/>
      <c r="B59" s="60"/>
      <c r="C59" s="60"/>
      <c r="D59" s="60"/>
      <c r="E59" s="60"/>
      <c r="F59" s="85" t="s">
        <v>48</v>
      </c>
      <c r="G59" s="60"/>
      <c r="H59" s="60"/>
      <c r="I59" s="60"/>
      <c r="J59" s="60"/>
      <c r="K59" s="56"/>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B26:F27"/>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2016-03-11T03:40:03Z</dcterms:modified>
  <cp:category>Engineering Spreadsheets</cp:category>
</cp:coreProperties>
</file>