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1" i="13"/>
  <c r="J22" i="13"/>
  <c r="J23" i="13"/>
  <c r="J20" i="13"/>
  <c r="G35" i="13" l="1"/>
  <c r="G30" i="13"/>
  <c r="AI28" i="13" s="1"/>
  <c r="G34" i="13"/>
  <c r="G29" i="13"/>
  <c r="G28" i="13"/>
  <c r="G33" i="13"/>
  <c r="AH29" i="13" l="1"/>
  <c r="AI29" i="13" s="1"/>
  <c r="AI30" i="13" s="1"/>
  <c r="AE31" i="13"/>
  <c r="AJ34" i="13" s="1"/>
  <c r="AJ35" i="13" s="1"/>
  <c r="AF31" i="13"/>
  <c r="AF32" i="13" s="1"/>
  <c r="AG32" i="13" s="1"/>
  <c r="AH30" i="13" l="1"/>
  <c r="AG31" i="13"/>
  <c r="AH32" i="13"/>
  <c r="AH31" i="13"/>
  <c r="AI32" i="13"/>
  <c r="AI31" i="13"/>
  <c r="AK31" i="13" l="1"/>
  <c r="AK32" i="13"/>
  <c r="AK35" i="13" s="1"/>
  <c r="AK36" i="13" l="1"/>
  <c r="I39" i="13" l="1"/>
  <c r="I50" i="13" s="1"/>
  <c r="I47" i="13"/>
  <c r="I48" i="13"/>
</calcChain>
</file>

<file path=xl/sharedStrings.xml><?xml version="1.0" encoding="utf-8"?>
<sst xmlns="http://schemas.openxmlformats.org/spreadsheetml/2006/main" count="118" uniqueCount="74">
  <si>
    <t>Revision:</t>
  </si>
  <si>
    <t>Date:</t>
  </si>
  <si>
    <t>Author:</t>
  </si>
  <si>
    <t>Document Number:</t>
  </si>
  <si>
    <t>Check:</t>
  </si>
  <si>
    <t>Revision Level :</t>
  </si>
  <si>
    <t>Page:</t>
  </si>
  <si>
    <t>Report:</t>
  </si>
  <si>
    <t>Section:</t>
  </si>
  <si>
    <t xml:space="preserve"> </t>
  </si>
  <si>
    <t>=</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</si>
  <si>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</si>
  <si>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</si>
  <si>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</si>
  <si>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</si>
  <si>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</si>
  <si>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</si>
  <si>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</si>
  <si>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</si>
  <si>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</si>
  <si>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</si>
  <si>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</si>
  <si>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</si>
  <si>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</si>
  <si>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</si>
  <si>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</si>
  <si>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</si>
  <si>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</si>
  <si>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</si>
  <si>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</si>
  <si>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</si>
  <si>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</si>
  <si>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</si>
  <si>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</si>
  <si>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</si>
  <si>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</si>
  <si>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</si>
  <si>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</si>
  <si>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</si>
  <si>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</si>
  <si>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</si>
  <si>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</si>
  <si>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</si>
  <si>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</si>
  <si>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</si>
  <si>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</si>
  <si>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</si>
  <si>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</si>
  <si>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</si>
  <si>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</si>
  <si>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</si>
  <si>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</si>
  <si>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</si>
  <si>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</si>
  <si>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</si>
  <si>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t>Shear Loading, plate with all sides simply supported</t>
  </si>
  <si>
    <t>AA-SM-103-002-006</t>
  </si>
  <si>
    <t>Θ =</t>
  </si>
  <si>
    <t>B =</t>
  </si>
  <si>
    <t>a =</t>
  </si>
  <si>
    <t>B</t>
  </si>
  <si>
    <t>(NASA-TN-7996, 1975)</t>
  </si>
  <si>
    <t>Orthotropic Parameter, B:</t>
  </si>
  <si>
    <t>Ks =</t>
  </si>
  <si>
    <t>lb/in</t>
  </si>
  <si>
    <r>
      <t>N</t>
    </r>
    <r>
      <rPr>
        <vertAlign val="subscript"/>
        <sz val="10"/>
        <rFont val="Calibri"/>
        <family val="2"/>
        <scheme val="minor"/>
      </rPr>
      <t>xy</t>
    </r>
    <r>
      <rPr>
        <vertAlign val="superscript"/>
        <sz val="10"/>
        <rFont val="Calibri"/>
        <family val="2"/>
        <scheme val="minor"/>
      </rPr>
      <t>cr</t>
    </r>
    <r>
      <rPr>
        <sz val="10"/>
        <rFont val="Calibri"/>
        <family val="2"/>
        <scheme val="minor"/>
      </rPr>
      <t xml:space="preserve"> =</t>
    </r>
  </si>
  <si>
    <t>This method is applicable for Orthotropic and Symmetric Layup.</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</si>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</sst>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20"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rgb="FFD10101"/>
      <name val="Calibri"/>
      <family val="2"/>
      <scheme val="minor"/>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8"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26">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8"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12" fillId="0" borderId="0" xfId="6" applyAlignment="1" applyProtection="1"/>
    <xf numFmtId="2" fontId="7" fillId="0" borderId="0" xfId="0" applyNumberFormat="1" applyFont="1" applyBorder="1" applyProtection="1"/>
    <xf numFmtId="0" fontId="3" fillId="0" borderId="4" xfId="0" applyFont="1" applyBorder="1"/>
    <xf numFmtId="0" fontId="3" fillId="0" borderId="0" xfId="0" applyFont="1" applyAlignment="1"/>
    <xf numFmtId="2" fontId="4" fillId="0" borderId="0" xfId="0" applyNumberFormat="1" applyFont="1" applyAlignment="1"/>
    <xf numFmtId="2" fontId="3" fillId="0" borderId="0" xfId="0" applyNumberFormat="1" applyFont="1" applyBorder="1" applyAlignment="1" applyProtection="1"/>
    <xf numFmtId="2" fontId="8" fillId="0" borderId="0" xfId="0" applyNumberFormat="1" applyFont="1" applyBorder="1" applyAlignment="1" applyProtection="1">
      <alignment horizontal="right"/>
    </xf>
    <xf numFmtId="0" fontId="3" fillId="0" borderId="0" xfId="0" applyFont="1" applyAlignment="1" applyProtection="1">
      <alignment horizontal="center"/>
    </xf>
    <xf numFmtId="0" fontId="3" fillId="0" borderId="0" xfId="2" applyFont="1" applyAlignment="1">
      <alignment horizontal="center"/>
    </xf>
    <xf numFmtId="0" fontId="4" fillId="0" borderId="0" xfId="0" applyFont="1"/>
    <xf numFmtId="0" fontId="4" fillId="0" borderId="0" xfId="0" applyFont="1" applyAlignment="1" applyProtection="1">
      <alignment horizontal="center"/>
    </xf>
    <xf numFmtId="0" fontId="4" fillId="0" borderId="0" xfId="0" applyFont="1" applyBorder="1" applyAlignment="1" applyProtection="1">
      <alignment horizontal="center"/>
    </xf>
    <xf numFmtId="0" fontId="4" fillId="0" borderId="0" xfId="2" applyFont="1" applyAlignment="1">
      <alignment horizontal="center"/>
    </xf>
    <xf numFmtId="164" fontId="3" fillId="0" borderId="0" xfId="0" applyNumberFormat="1" applyFont="1" applyBorder="1" applyAlignment="1" applyProtection="1">
      <alignment horizontal="left"/>
    </xf>
    <xf numFmtId="2" fontId="3" fillId="0" borderId="0" xfId="0" applyNumberFormat="1" applyFont="1" applyBorder="1" applyAlignment="1" applyProtection="1">
      <alignment horizontal="left"/>
    </xf>
    <xf numFmtId="2" fontId="3" fillId="0" borderId="0" xfId="0" applyNumberFormat="1" applyFont="1" applyAlignment="1" applyProtection="1">
      <alignment horizontal="center"/>
    </xf>
    <xf numFmtId="2" fontId="3" fillId="0" borderId="0" xfId="0" applyNumberFormat="1" applyFont="1" applyAlignment="1">
      <alignment horizontal="center"/>
    </xf>
    <xf numFmtId="2" fontId="13" fillId="0" borderId="0" xfId="0" applyNumberFormat="1" applyFont="1" applyAlignment="1">
      <alignment horizontal="center"/>
    </xf>
    <xf numFmtId="2" fontId="3" fillId="0" borderId="0" xfId="0" applyNumberFormat="1" applyFont="1" applyAlignment="1">
      <alignment horizontal="left"/>
    </xf>
    <xf numFmtId="0" fontId="3" fillId="0" borderId="0" xfId="0" applyFont="1" applyAlignment="1">
      <alignment vertical="top"/>
    </xf>
    <xf numFmtId="2" fontId="4" fillId="0" borderId="0" xfId="0" applyNumberFormat="1" applyFont="1" applyBorder="1" applyProtection="1"/>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4" fillId="0" borderId="0" xfId="0" applyFont="1" applyBorder="1" applyProtection="1">
      <protection locked="0"/>
    </xf>
    <xf numFmtId="0" fontId="16" fillId="0" borderId="0" xfId="0" applyFont="1" applyAlignment="1">
      <alignment horizontal="center"/>
    </xf>
    <xf numFmtId="0" fontId="17" fillId="0" borderId="0" xfId="6" applyFont="1" applyBorder="1" applyAlignment="1" applyProtection="1">
      <alignment horizontal="center"/>
      <protection locked="0"/>
    </xf>
    <xf numFmtId="0" fontId="19" fillId="0" borderId="0" xfId="8" applyFont="1" applyBorder="1" applyAlignment="1" applyProtection="1">
      <alignment horizontal="center"/>
    </xf>
    <xf numFmtId="0" fontId="12" fillId="0" borderId="0" xfId="9" applyBorder="1" applyAlignment="1" applyProtection="1">
      <alignment horizontal="center"/>
    </xf>
    <xf numFmtId="0" fontId="18" fillId="0" borderId="0" xfId="8" applyBorder="1" applyAlignment="1">
      <alignment horizontal="center"/>
    </xf>
    <xf numFmtId="0" fontId="12"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2" fillId="0" borderId="0" xfId="9" applyBorder="1" applyAlignment="1" applyProtection="1">
      <alignment horizontal="center"/>
    </xf>
    <xf numFmtId="0" fontId="3" fillId="0" borderId="0" xfId="0" applyFont="1" applyBorder="1" applyAlignment="1" applyProtection="1">
      <alignment horizontal="left" vertical="top" wrapText="1"/>
    </xf>
    <xf numFmtId="0" fontId="1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FE6262"/>
      <color rgb="FFD1010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80927384076991E-2"/>
          <c:y val="8.1903049020245686E-2"/>
          <c:w val="0.8734781538750529"/>
          <c:h val="0.86221433750998422"/>
        </c:manualLayout>
      </c:layout>
      <c:scatterChart>
        <c:scatterStyle val="lineMarker"/>
        <c:varyColors val="0"/>
        <c:ser>
          <c:idx val="0"/>
          <c:order val="0"/>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BUCKLING'!$AG$16:$AG$26</c:f>
              <c:numCache>
                <c:formatCode>General</c:formatCode>
                <c:ptCount val="11"/>
                <c:pt idx="0">
                  <c:v>3.5</c:v>
                </c:pt>
                <c:pt idx="1">
                  <c:v>3.55</c:v>
                </c:pt>
                <c:pt idx="2">
                  <c:v>3.6</c:v>
                </c:pt>
                <c:pt idx="3">
                  <c:v>3.65</c:v>
                </c:pt>
                <c:pt idx="4">
                  <c:v>3.8</c:v>
                </c:pt>
                <c:pt idx="5">
                  <c:v>3.95</c:v>
                </c:pt>
                <c:pt idx="6">
                  <c:v>4.2</c:v>
                </c:pt>
                <c:pt idx="7">
                  <c:v>4.1500000000000004</c:v>
                </c:pt>
                <c:pt idx="8">
                  <c:v>4.1500000000000004</c:v>
                </c:pt>
                <c:pt idx="9">
                  <c:v>4.3499999999999996</c:v>
                </c:pt>
                <c:pt idx="10">
                  <c:v>4.75</c:v>
                </c:pt>
              </c:numCache>
            </c:numRef>
          </c:yVal>
          <c:smooth val="0"/>
          <c:extLst>
            <c:ext xmlns:c16="http://schemas.microsoft.com/office/drawing/2014/chart" uri="{C3380CC4-5D6E-409C-BE32-E72D297353CC}">
              <c16:uniqueId val="{00000000-FCE8-408A-BA80-DC75CF27E3A0}"/>
            </c:ext>
          </c:extLst>
        </c:ser>
        <c:ser>
          <c:idx val="1"/>
          <c:order val="1"/>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BUCKLING'!$AH$16:$AH$26</c:f>
              <c:numCache>
                <c:formatCode>General</c:formatCode>
                <c:ptCount val="11"/>
                <c:pt idx="0">
                  <c:v>3.9</c:v>
                </c:pt>
                <c:pt idx="1">
                  <c:v>3.9</c:v>
                </c:pt>
                <c:pt idx="2">
                  <c:v>3.95</c:v>
                </c:pt>
                <c:pt idx="3">
                  <c:v>4.0999999999999996</c:v>
                </c:pt>
                <c:pt idx="4">
                  <c:v>4.25</c:v>
                </c:pt>
                <c:pt idx="5">
                  <c:v>4.55</c:v>
                </c:pt>
                <c:pt idx="6">
                  <c:v>4.8</c:v>
                </c:pt>
                <c:pt idx="7">
                  <c:v>4.75</c:v>
                </c:pt>
                <c:pt idx="8">
                  <c:v>4.9000000000000004</c:v>
                </c:pt>
                <c:pt idx="9">
                  <c:v>5.2</c:v>
                </c:pt>
                <c:pt idx="10">
                  <c:v>5.6</c:v>
                </c:pt>
              </c:numCache>
            </c:numRef>
          </c:yVal>
          <c:smooth val="0"/>
          <c:extLst>
            <c:ext xmlns:c16="http://schemas.microsoft.com/office/drawing/2014/chart" uri="{C3380CC4-5D6E-409C-BE32-E72D297353CC}">
              <c16:uniqueId val="{00000001-FCE8-408A-BA80-DC75CF27E3A0}"/>
            </c:ext>
          </c:extLst>
        </c:ser>
        <c:ser>
          <c:idx val="2"/>
          <c:order val="2"/>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BUCKLING'!$AI$16:$AI$26</c:f>
              <c:numCache>
                <c:formatCode>General</c:formatCode>
                <c:ptCount val="11"/>
                <c:pt idx="0">
                  <c:v>4.3499999999999996</c:v>
                </c:pt>
                <c:pt idx="1">
                  <c:v>4.3499999999999996</c:v>
                </c:pt>
                <c:pt idx="2">
                  <c:v>4.4000000000000004</c:v>
                </c:pt>
                <c:pt idx="3">
                  <c:v>4.5</c:v>
                </c:pt>
                <c:pt idx="4">
                  <c:v>4.75</c:v>
                </c:pt>
                <c:pt idx="5">
                  <c:v>5.0999999999999996</c:v>
                </c:pt>
                <c:pt idx="6">
                  <c:v>5.25</c:v>
                </c:pt>
                <c:pt idx="7">
                  <c:v>5.35</c:v>
                </c:pt>
                <c:pt idx="8">
                  <c:v>5.55</c:v>
                </c:pt>
                <c:pt idx="9">
                  <c:v>6</c:v>
                </c:pt>
                <c:pt idx="10">
                  <c:v>6.5</c:v>
                </c:pt>
              </c:numCache>
            </c:numRef>
          </c:yVal>
          <c:smooth val="0"/>
          <c:extLst>
            <c:ext xmlns:c16="http://schemas.microsoft.com/office/drawing/2014/chart" uri="{C3380CC4-5D6E-409C-BE32-E72D297353CC}">
              <c16:uniqueId val="{00000002-FCE8-408A-BA80-DC75CF27E3A0}"/>
            </c:ext>
          </c:extLst>
        </c:ser>
        <c:ser>
          <c:idx val="3"/>
          <c:order val="3"/>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BUCKLING'!$AJ$16:$AJ$26</c:f>
              <c:numCache>
                <c:formatCode>General</c:formatCode>
                <c:ptCount val="11"/>
                <c:pt idx="0">
                  <c:v>4.7</c:v>
                </c:pt>
                <c:pt idx="1">
                  <c:v>4.7</c:v>
                </c:pt>
                <c:pt idx="2">
                  <c:v>4.8499999999999996</c:v>
                </c:pt>
                <c:pt idx="3">
                  <c:v>5</c:v>
                </c:pt>
                <c:pt idx="4">
                  <c:v>5.25</c:v>
                </c:pt>
                <c:pt idx="5">
                  <c:v>5.6</c:v>
                </c:pt>
                <c:pt idx="6">
                  <c:v>5.8</c:v>
                </c:pt>
                <c:pt idx="7">
                  <c:v>6</c:v>
                </c:pt>
                <c:pt idx="8">
                  <c:v>6.3</c:v>
                </c:pt>
                <c:pt idx="9">
                  <c:v>6.75</c:v>
                </c:pt>
                <c:pt idx="10">
                  <c:v>7.4</c:v>
                </c:pt>
              </c:numCache>
            </c:numRef>
          </c:yVal>
          <c:smooth val="0"/>
          <c:extLst>
            <c:ext xmlns:c16="http://schemas.microsoft.com/office/drawing/2014/chart" uri="{C3380CC4-5D6E-409C-BE32-E72D297353CC}">
              <c16:uniqueId val="{00000003-FCE8-408A-BA80-DC75CF27E3A0}"/>
            </c:ext>
          </c:extLst>
        </c:ser>
        <c:ser>
          <c:idx val="4"/>
          <c:order val="4"/>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BUCKLING'!$AK$16:$AK$26</c:f>
              <c:numCache>
                <c:formatCode>General</c:formatCode>
                <c:ptCount val="11"/>
                <c:pt idx="0">
                  <c:v>5.0999999999999996</c:v>
                </c:pt>
                <c:pt idx="1">
                  <c:v>5.05</c:v>
                </c:pt>
                <c:pt idx="2">
                  <c:v>5.15</c:v>
                </c:pt>
                <c:pt idx="3">
                  <c:v>5.4</c:v>
                </c:pt>
                <c:pt idx="4">
                  <c:v>5.7</c:v>
                </c:pt>
                <c:pt idx="5">
                  <c:v>6.15</c:v>
                </c:pt>
                <c:pt idx="6">
                  <c:v>6.35</c:v>
                </c:pt>
                <c:pt idx="7">
                  <c:v>6.6</c:v>
                </c:pt>
                <c:pt idx="8">
                  <c:v>7</c:v>
                </c:pt>
                <c:pt idx="9">
                  <c:v>7.6</c:v>
                </c:pt>
                <c:pt idx="10">
                  <c:v>8.3000000000000007</c:v>
                </c:pt>
              </c:numCache>
            </c:numRef>
          </c:yVal>
          <c:smooth val="0"/>
          <c:extLst>
            <c:ext xmlns:c16="http://schemas.microsoft.com/office/drawing/2014/chart" uri="{C3380CC4-5D6E-409C-BE32-E72D297353CC}">
              <c16:uniqueId val="{00000004-FCE8-408A-BA80-DC75CF27E3A0}"/>
            </c:ext>
          </c:extLst>
        </c:ser>
        <c:ser>
          <c:idx val="5"/>
          <c:order val="5"/>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BUCKLING'!$AL$16:$AL$26</c:f>
              <c:numCache>
                <c:formatCode>General</c:formatCode>
                <c:ptCount val="11"/>
                <c:pt idx="0">
                  <c:v>5.55</c:v>
                </c:pt>
                <c:pt idx="1">
                  <c:v>5.5</c:v>
                </c:pt>
                <c:pt idx="2">
                  <c:v>5.6</c:v>
                </c:pt>
                <c:pt idx="3">
                  <c:v>5.9</c:v>
                </c:pt>
                <c:pt idx="4">
                  <c:v>6.2</c:v>
                </c:pt>
                <c:pt idx="5">
                  <c:v>6.5</c:v>
                </c:pt>
                <c:pt idx="6">
                  <c:v>6.85</c:v>
                </c:pt>
                <c:pt idx="7">
                  <c:v>7.2</c:v>
                </c:pt>
                <c:pt idx="8">
                  <c:v>7.7</c:v>
                </c:pt>
                <c:pt idx="9">
                  <c:v>8.4</c:v>
                </c:pt>
                <c:pt idx="10">
                  <c:v>9.3000000000000007</c:v>
                </c:pt>
              </c:numCache>
            </c:numRef>
          </c:yVal>
          <c:smooth val="0"/>
          <c:extLst>
            <c:ext xmlns:c16="http://schemas.microsoft.com/office/drawing/2014/chart" uri="{C3380CC4-5D6E-409C-BE32-E72D297353CC}">
              <c16:uniqueId val="{00000005-FCE8-408A-BA80-DC75CF27E3A0}"/>
            </c:ext>
          </c:extLst>
        </c:ser>
        <c:ser>
          <c:idx val="6"/>
          <c:order val="6"/>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BUCKLING'!$AM$16:$AM$26</c:f>
              <c:numCache>
                <c:formatCode>General</c:formatCode>
                <c:ptCount val="11"/>
                <c:pt idx="0">
                  <c:v>5.9</c:v>
                </c:pt>
                <c:pt idx="1">
                  <c:v>5.85</c:v>
                </c:pt>
                <c:pt idx="2">
                  <c:v>6.05</c:v>
                </c:pt>
                <c:pt idx="3">
                  <c:v>6.35</c:v>
                </c:pt>
                <c:pt idx="4">
                  <c:v>6.7</c:v>
                </c:pt>
                <c:pt idx="5">
                  <c:v>7.1050000000000004</c:v>
                </c:pt>
                <c:pt idx="6">
                  <c:v>7.5</c:v>
                </c:pt>
                <c:pt idx="7">
                  <c:v>7.95</c:v>
                </c:pt>
                <c:pt idx="8">
                  <c:v>8.6</c:v>
                </c:pt>
                <c:pt idx="9">
                  <c:v>9.4</c:v>
                </c:pt>
                <c:pt idx="10">
                  <c:v>10.3</c:v>
                </c:pt>
              </c:numCache>
            </c:numRef>
          </c:yVal>
          <c:smooth val="0"/>
          <c:extLst>
            <c:ext xmlns:c16="http://schemas.microsoft.com/office/drawing/2014/chart" uri="{C3380CC4-5D6E-409C-BE32-E72D297353CC}">
              <c16:uniqueId val="{00000006-FCE8-408A-BA80-DC75CF27E3A0}"/>
            </c:ext>
          </c:extLst>
        </c:ser>
        <c:ser>
          <c:idx val="7"/>
          <c:order val="7"/>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BUCKLING'!$AN$16:$AN$26</c:f>
              <c:numCache>
                <c:formatCode>General</c:formatCode>
                <c:ptCount val="11"/>
                <c:pt idx="0">
                  <c:v>6.6</c:v>
                </c:pt>
                <c:pt idx="1">
                  <c:v>6.6</c:v>
                </c:pt>
                <c:pt idx="2">
                  <c:v>6.8</c:v>
                </c:pt>
                <c:pt idx="3">
                  <c:v>7.1</c:v>
                </c:pt>
                <c:pt idx="4">
                  <c:v>7.6</c:v>
                </c:pt>
                <c:pt idx="5">
                  <c:v>8.15</c:v>
                </c:pt>
                <c:pt idx="6">
                  <c:v>8.65</c:v>
                </c:pt>
                <c:pt idx="7">
                  <c:v>9.1999999999999993</c:v>
                </c:pt>
                <c:pt idx="8">
                  <c:v>10</c:v>
                </c:pt>
                <c:pt idx="9">
                  <c:v>10.9</c:v>
                </c:pt>
                <c:pt idx="10">
                  <c:v>12</c:v>
                </c:pt>
              </c:numCache>
            </c:numRef>
          </c:yVal>
          <c:smooth val="0"/>
          <c:extLst>
            <c:ext xmlns:c16="http://schemas.microsoft.com/office/drawing/2014/chart" uri="{C3380CC4-5D6E-409C-BE32-E72D297353CC}">
              <c16:uniqueId val="{00000007-FCE8-408A-BA80-DC75CF27E3A0}"/>
            </c:ext>
          </c:extLst>
        </c:ser>
        <c:ser>
          <c:idx val="8"/>
          <c:order val="8"/>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BUCKLING'!$AO$16:$AO$26</c:f>
              <c:numCache>
                <c:formatCode>General</c:formatCode>
                <c:ptCount val="11"/>
                <c:pt idx="0">
                  <c:v>7.8</c:v>
                </c:pt>
                <c:pt idx="1">
                  <c:v>7.9</c:v>
                </c:pt>
                <c:pt idx="2">
                  <c:v>8.25</c:v>
                </c:pt>
                <c:pt idx="3">
                  <c:v>8.6999999999999993</c:v>
                </c:pt>
                <c:pt idx="4">
                  <c:v>9.25</c:v>
                </c:pt>
                <c:pt idx="5">
                  <c:v>9.9499999999999993</c:v>
                </c:pt>
                <c:pt idx="6">
                  <c:v>10.8</c:v>
                </c:pt>
                <c:pt idx="7">
                  <c:v>11.8</c:v>
                </c:pt>
                <c:pt idx="8">
                  <c:v>12.9</c:v>
                </c:pt>
                <c:pt idx="9">
                  <c:v>14.2</c:v>
                </c:pt>
                <c:pt idx="10">
                  <c:v>15.6</c:v>
                </c:pt>
              </c:numCache>
            </c:numRef>
          </c:yVal>
          <c:smooth val="0"/>
          <c:extLst>
            <c:ext xmlns:c16="http://schemas.microsoft.com/office/drawing/2014/chart" uri="{C3380CC4-5D6E-409C-BE32-E72D297353CC}">
              <c16:uniqueId val="{00000008-FCE8-408A-BA80-DC75CF27E3A0}"/>
            </c:ext>
          </c:extLst>
        </c:ser>
        <c:ser>
          <c:idx val="9"/>
          <c:order val="9"/>
          <c:spPr>
            <a:ln w="19050" cap="rnd">
              <a:solidFill>
                <a:sysClr val="windowText" lastClr="000000"/>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BUCKLING'!$AP$16:$AP$26</c:f>
              <c:numCache>
                <c:formatCode>General</c:formatCode>
                <c:ptCount val="11"/>
                <c:pt idx="0">
                  <c:v>11</c:v>
                </c:pt>
                <c:pt idx="1">
                  <c:v>11.1</c:v>
                </c:pt>
                <c:pt idx="2">
                  <c:v>11.6</c:v>
                </c:pt>
                <c:pt idx="3">
                  <c:v>12.5</c:v>
                </c:pt>
                <c:pt idx="4">
                  <c:v>13.7</c:v>
                </c:pt>
                <c:pt idx="5">
                  <c:v>15.3</c:v>
                </c:pt>
                <c:pt idx="6">
                  <c:v>17.149999999999999</c:v>
                </c:pt>
                <c:pt idx="7">
                  <c:v>19.100000000000001</c:v>
                </c:pt>
                <c:pt idx="8">
                  <c:v>21.15</c:v>
                </c:pt>
                <c:pt idx="9">
                  <c:v>23.3</c:v>
                </c:pt>
                <c:pt idx="10">
                  <c:v>25.6</c:v>
                </c:pt>
              </c:numCache>
            </c:numRef>
          </c:yVal>
          <c:smooth val="0"/>
          <c:extLst>
            <c:ext xmlns:c16="http://schemas.microsoft.com/office/drawing/2014/chart" uri="{C3380CC4-5D6E-409C-BE32-E72D297353CC}">
              <c16:uniqueId val="{00000009-FCE8-408A-BA80-DC75CF27E3A0}"/>
            </c:ext>
          </c:extLst>
        </c:ser>
        <c:ser>
          <c:idx val="10"/>
          <c:order val="10"/>
          <c:spPr>
            <a:ln w="19050" cap="rnd">
              <a:solidFill>
                <a:schemeClr val="accent5">
                  <a:lumMod val="60000"/>
                </a:schemeClr>
              </a:solidFill>
              <a:round/>
            </a:ln>
            <a:effectLst/>
          </c:spPr>
          <c:marker>
            <c:symbol val="none"/>
          </c:marker>
          <c:xVal>
            <c:numRef>
              <c:f>'COMPOSITE PANEL BUCKLING'!$AF$16:$AF$26</c:f>
              <c:numCache>
                <c:formatCode>General</c:formatCode>
                <c:ptCount val="11"/>
                <c:pt idx="0">
                  <c:v>0</c:v>
                </c:pt>
                <c:pt idx="1">
                  <c:v>0.1</c:v>
                </c:pt>
                <c:pt idx="2">
                  <c:v>0.2</c:v>
                </c:pt>
                <c:pt idx="3">
                  <c:v>0.3</c:v>
                </c:pt>
                <c:pt idx="4">
                  <c:v>0.4</c:v>
                </c:pt>
                <c:pt idx="5">
                  <c:v>0.5</c:v>
                </c:pt>
                <c:pt idx="6">
                  <c:v>0.6</c:v>
                </c:pt>
                <c:pt idx="7">
                  <c:v>0.7</c:v>
                </c:pt>
                <c:pt idx="8">
                  <c:v>0.8</c:v>
                </c:pt>
                <c:pt idx="9">
                  <c:v>0.9</c:v>
                </c:pt>
                <c:pt idx="10">
                  <c:v>1</c:v>
                </c:pt>
              </c:numCache>
            </c:numRef>
          </c:xVal>
          <c:yVal>
            <c:numRef>
              <c:f>'COMPOSITE PANEL BUCKLING'!$AQ$16:$AQ$26</c:f>
              <c:numCache>
                <c:formatCode>General</c:formatCode>
                <c:ptCount val="11"/>
              </c:numCache>
            </c:numRef>
          </c:yVal>
          <c:smooth val="0"/>
          <c:extLst>
            <c:ext xmlns:c16="http://schemas.microsoft.com/office/drawing/2014/chart" uri="{C3380CC4-5D6E-409C-BE32-E72D297353CC}">
              <c16:uniqueId val="{0000000A-FCE8-408A-BA80-DC75CF27E3A0}"/>
            </c:ext>
          </c:extLst>
        </c:ser>
        <c:ser>
          <c:idx val="11"/>
          <c:order val="11"/>
          <c:spPr>
            <a:ln w="19050" cap="rnd">
              <a:solidFill>
                <a:srgbClr val="FE6262"/>
              </a:solidFill>
              <a:round/>
            </a:ln>
            <a:effectLst/>
          </c:spPr>
          <c:marker>
            <c:symbol val="none"/>
          </c:marker>
          <c:xVal>
            <c:numRef>
              <c:f>'COMPOSITE PANEL BUCKLING'!$AJ$34:$AJ$36</c:f>
              <c:numCache>
                <c:formatCode>0.00</c:formatCode>
                <c:ptCount val="3"/>
                <c:pt idx="0">
                  <c:v>0.66636391073564205</c:v>
                </c:pt>
                <c:pt idx="1">
                  <c:v>0.66636391073564205</c:v>
                </c:pt>
                <c:pt idx="2" formatCode="General">
                  <c:v>0</c:v>
                </c:pt>
              </c:numCache>
            </c:numRef>
          </c:xVal>
          <c:yVal>
            <c:numRef>
              <c:f>'COMPOSITE PANEL BUCKLING'!$AK$34:$AK$36</c:f>
              <c:numCache>
                <c:formatCode>0.00</c:formatCode>
                <c:ptCount val="3"/>
                <c:pt idx="0" formatCode="General">
                  <c:v>0</c:v>
                </c:pt>
                <c:pt idx="1">
                  <c:v>8.3577687817321991</c:v>
                </c:pt>
                <c:pt idx="2">
                  <c:v>8.3577687817321991</c:v>
                </c:pt>
              </c:numCache>
            </c:numRef>
          </c:yVal>
          <c:smooth val="0"/>
          <c:extLst>
            <c:ext xmlns:c16="http://schemas.microsoft.com/office/drawing/2014/chart" uri="{C3380CC4-5D6E-409C-BE32-E72D297353CC}">
              <c16:uniqueId val="{0000000B-FCE8-408A-BA80-DC75CF27E3A0}"/>
            </c:ext>
          </c:extLst>
        </c:ser>
        <c:dLbls>
          <c:showLegendKey val="0"/>
          <c:showVal val="0"/>
          <c:showCatName val="0"/>
          <c:showSerName val="0"/>
          <c:showPercent val="0"/>
          <c:showBubbleSize val="0"/>
        </c:dLbls>
        <c:axId val="621934520"/>
        <c:axId val="621932560"/>
      </c:scatterChart>
      <c:valAx>
        <c:axId val="621934520"/>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932560"/>
        <c:crosses val="autoZero"/>
        <c:crossBetween val="midCat"/>
      </c:valAx>
      <c:valAx>
        <c:axId val="621932560"/>
        <c:scaling>
          <c:orientation val="minMax"/>
          <c:max val="2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934520"/>
        <c:crosses val="autoZero"/>
        <c:crossBetween val="midCat"/>
        <c:majorUnit val="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5.emf"/><Relationship Id="rId7"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7.png"/><Relationship Id="rId4" Type="http://schemas.openxmlformats.org/officeDocument/2006/relationships/image" Target="../media/image6.emf"/><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504264</xdr:colOff>
      <xdr:row>26</xdr:row>
      <xdr:rowOff>0</xdr:rowOff>
    </xdr:from>
    <xdr:to>
      <xdr:col>1</xdr:col>
      <xdr:colOff>582705</xdr:colOff>
      <xdr:row>27</xdr:row>
      <xdr:rowOff>123264</xdr:rowOff>
    </xdr:to>
    <xdr:cxnSp macro="">
      <xdr:nvCxnSpPr>
        <xdr:cNvPr id="286" name="Straight Connector 285"/>
        <xdr:cNvCxnSpPr/>
      </xdr:nvCxnSpPr>
      <xdr:spPr>
        <a:xfrm>
          <a:off x="1109382" y="3966882"/>
          <a:ext cx="78441" cy="28014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501540</xdr:colOff>
      <xdr:row>27</xdr:row>
      <xdr:rowOff>68645</xdr:rowOff>
    </xdr:from>
    <xdr:to>
      <xdr:col>4</xdr:col>
      <xdr:colOff>209096</xdr:colOff>
      <xdr:row>34</xdr:row>
      <xdr:rowOff>134471</xdr:rowOff>
    </xdr:to>
    <xdr:grpSp>
      <xdr:nvGrpSpPr>
        <xdr:cNvPr id="12" name="Group 11"/>
        <xdr:cNvGrpSpPr/>
      </xdr:nvGrpSpPr>
      <xdr:grpSpPr>
        <a:xfrm>
          <a:off x="501540" y="4803931"/>
          <a:ext cx="2189499" cy="1285026"/>
          <a:chOff x="472966" y="6183695"/>
          <a:chExt cx="1697420" cy="950530"/>
        </a:xfrm>
      </xdr:grpSpPr>
      <xdr:sp macro="" textlink="">
        <xdr:nvSpPr>
          <xdr:cNvPr id="234" name="Rectangle 233"/>
          <xdr:cNvSpPr/>
        </xdr:nvSpPr>
        <xdr:spPr>
          <a:xfrm>
            <a:off x="552487" y="6244501"/>
            <a:ext cx="1550429" cy="508724"/>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296" name="TextBox 295"/>
          <xdr:cNvSpPr txBox="1"/>
        </xdr:nvSpPr>
        <xdr:spPr>
          <a:xfrm>
            <a:off x="1226872" y="6204388"/>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xnSp macro="">
        <xdr:nvCxnSpPr>
          <xdr:cNvPr id="181266" name="Straight Arrow Connector 181265"/>
          <xdr:cNvCxnSpPr/>
        </xdr:nvCxnSpPr>
        <xdr:spPr>
          <a:xfrm flipV="1">
            <a:off x="2170386" y="63597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99" name="Straight Arrow Connector 298"/>
          <xdr:cNvCxnSpPr/>
        </xdr:nvCxnSpPr>
        <xdr:spPr>
          <a:xfrm>
            <a:off x="472966" y="6359744"/>
            <a:ext cx="0" cy="31728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0" name="Straight Arrow Connector 299"/>
          <xdr:cNvCxnSpPr/>
        </xdr:nvCxnSpPr>
        <xdr:spPr>
          <a:xfrm rot="16200000">
            <a:off x="806670" y="6022755"/>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1" name="Straight Arrow Connector 300"/>
          <xdr:cNvCxnSpPr/>
        </xdr:nvCxnSpPr>
        <xdr:spPr>
          <a:xfrm rot="16200000">
            <a:off x="1331530" y="6003705"/>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2" name="Straight Arrow Connector 301"/>
          <xdr:cNvCxnSpPr/>
        </xdr:nvCxnSpPr>
        <xdr:spPr>
          <a:xfrm rot="16200000">
            <a:off x="1875440" y="6003705"/>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3" name="Straight Arrow Connector 302"/>
          <xdr:cNvCxnSpPr/>
        </xdr:nvCxnSpPr>
        <xdr:spPr>
          <a:xfrm rot="5400000" flipH="1">
            <a:off x="806670" y="6663886"/>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4" name="Straight Arrow Connector 303"/>
          <xdr:cNvCxnSpPr/>
        </xdr:nvCxnSpPr>
        <xdr:spPr>
          <a:xfrm rot="5400000" flipH="1">
            <a:off x="1331530" y="6644836"/>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05" name="Straight Arrow Connector 304"/>
          <xdr:cNvCxnSpPr/>
        </xdr:nvCxnSpPr>
        <xdr:spPr>
          <a:xfrm rot="5400000" flipH="1">
            <a:off x="1875440" y="6644836"/>
            <a:ext cx="0" cy="3599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06" name="TextBox 305"/>
          <xdr:cNvSpPr txBox="1"/>
        </xdr:nvSpPr>
        <xdr:spPr>
          <a:xfrm>
            <a:off x="1226869" y="6538283"/>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xnSp macro="">
        <xdr:nvCxnSpPr>
          <xdr:cNvPr id="21" name="Straight Connector 20"/>
          <xdr:cNvCxnSpPr/>
        </xdr:nvCxnSpPr>
        <xdr:spPr>
          <a:xfrm>
            <a:off x="561975" y="6810375"/>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2114550" y="6810375"/>
            <a:ext cx="0" cy="3143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xdr:cNvCxnSpPr/>
        </xdr:nvCxnSpPr>
        <xdr:spPr>
          <a:xfrm flipH="1">
            <a:off x="558552" y="7034054"/>
            <a:ext cx="1555998"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a:off x="1032581" y="6235213"/>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34</xdr:col>
      <xdr:colOff>533400</xdr:colOff>
      <xdr:row>6</xdr:row>
      <xdr:rowOff>95250</xdr:rowOff>
    </xdr:from>
    <xdr:to>
      <xdr:col>37</xdr:col>
      <xdr:colOff>151765</xdr:colOff>
      <xdr:row>11</xdr:row>
      <xdr:rowOff>131445</xdr:rowOff>
    </xdr:to>
    <xdr:pic>
      <xdr:nvPicPr>
        <xdr:cNvPr id="25" name="Picture 2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64250" y="1066800"/>
          <a:ext cx="1504315" cy="845820"/>
        </a:xfrm>
        <a:prstGeom prst="rect">
          <a:avLst/>
        </a:prstGeom>
        <a:noFill/>
        <a:ln>
          <a:noFill/>
        </a:ln>
      </xdr:spPr>
    </xdr:pic>
    <xdr:clientData/>
  </xdr:twoCellAnchor>
  <xdr:twoCellAnchor>
    <xdr:from>
      <xdr:col>32</xdr:col>
      <xdr:colOff>95932</xdr:colOff>
      <xdr:row>10</xdr:row>
      <xdr:rowOff>106818</xdr:rowOff>
    </xdr:from>
    <xdr:to>
      <xdr:col>41</xdr:col>
      <xdr:colOff>462646</xdr:colOff>
      <xdr:row>11</xdr:row>
      <xdr:rowOff>178254</xdr:rowOff>
    </xdr:to>
    <xdr:sp macro="" textlink="">
      <xdr:nvSpPr>
        <xdr:cNvPr id="4" name="Left Brace 3"/>
        <xdr:cNvSpPr/>
      </xdr:nvSpPr>
      <xdr:spPr>
        <a:xfrm rot="5400000">
          <a:off x="19341196" y="-1190625"/>
          <a:ext cx="234722" cy="6095321"/>
        </a:xfrm>
        <a:prstGeom prst="leftBrace">
          <a:avLst>
            <a:gd name="adj1" fmla="val 37280"/>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57395</xdr:colOff>
      <xdr:row>35</xdr:row>
      <xdr:rowOff>152400</xdr:rowOff>
    </xdr:from>
    <xdr:to>
      <xdr:col>6</xdr:col>
      <xdr:colOff>522515</xdr:colOff>
      <xdr:row>61</xdr:row>
      <xdr:rowOff>0</xdr:rowOff>
    </xdr:to>
    <xdr:grpSp>
      <xdr:nvGrpSpPr>
        <xdr:cNvPr id="8" name="Group 7"/>
        <xdr:cNvGrpSpPr/>
      </xdr:nvGrpSpPr>
      <xdr:grpSpPr>
        <a:xfrm>
          <a:off x="57395" y="6281057"/>
          <a:ext cx="4188034" cy="4408714"/>
          <a:chOff x="2276161" y="4431126"/>
          <a:chExt cx="3974205" cy="4736232"/>
        </a:xfrm>
      </xdr:grpSpPr>
      <xdr:graphicFrame macro="">
        <xdr:nvGraphicFramePr>
          <xdr:cNvPr id="27" name="Chart 26"/>
          <xdr:cNvGraphicFramePr>
            <a:graphicFrameLocks/>
          </xdr:cNvGraphicFramePr>
        </xdr:nvGraphicFramePr>
        <xdr:xfrm>
          <a:off x="2815076" y="4431126"/>
          <a:ext cx="3236100" cy="4401670"/>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28" name="Picture 27"/>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9164" t="7862" r="9156" b="10674"/>
          <a:stretch/>
        </xdr:blipFill>
        <xdr:spPr bwMode="auto">
          <a:xfrm rot="16200000">
            <a:off x="2075540" y="6318366"/>
            <a:ext cx="875953" cy="474711"/>
          </a:xfrm>
          <a:prstGeom prst="rect">
            <a:avLst/>
          </a:prstGeom>
          <a:noFill/>
          <a:ln>
            <a:noFill/>
          </a:ln>
        </xdr:spPr>
      </xdr:pic>
      <xdr:pic>
        <xdr:nvPicPr>
          <xdr:cNvPr id="29" name="Picture 28"/>
          <xdr:cNvPicPr/>
        </xdr:nvPicPr>
        <xdr:blipFill rotWithShape="1">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l="15151" t="12300" r="14890" b="12015"/>
          <a:stretch/>
        </xdr:blipFill>
        <xdr:spPr bwMode="auto">
          <a:xfrm>
            <a:off x="5424349" y="4447685"/>
            <a:ext cx="666854" cy="334733"/>
          </a:xfrm>
          <a:prstGeom prst="rect">
            <a:avLst/>
          </a:prstGeom>
          <a:noFill/>
          <a:ln>
            <a:noFill/>
          </a:ln>
        </xdr:spPr>
      </xdr:pic>
      <xdr:pic>
        <xdr:nvPicPr>
          <xdr:cNvPr id="30" name="Picture 29"/>
          <xdr:cNvPicPr/>
        </xdr:nvPicPr>
        <xdr:blipFill rotWithShape="1">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l="9386" t="14607" r="10002" b="17837"/>
          <a:stretch/>
        </xdr:blipFill>
        <xdr:spPr bwMode="auto">
          <a:xfrm>
            <a:off x="4124115" y="8858251"/>
            <a:ext cx="619872" cy="309107"/>
          </a:xfrm>
          <a:prstGeom prst="rect">
            <a:avLst/>
          </a:prstGeom>
          <a:noFill/>
          <a:ln>
            <a:noFill/>
          </a:ln>
        </xdr:spPr>
      </xdr:pic>
      <xdr:sp macro="" textlink="">
        <xdr:nvSpPr>
          <xdr:cNvPr id="5" name="TextBox 4"/>
          <xdr:cNvSpPr txBox="1"/>
        </xdr:nvSpPr>
        <xdr:spPr>
          <a:xfrm>
            <a:off x="5883090" y="4784912"/>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0.2</a:t>
            </a:r>
          </a:p>
        </xdr:txBody>
      </xdr:sp>
      <xdr:sp macro="" textlink="">
        <xdr:nvSpPr>
          <xdr:cNvPr id="32" name="TextBox 31"/>
          <xdr:cNvSpPr txBox="1"/>
        </xdr:nvSpPr>
        <xdr:spPr>
          <a:xfrm>
            <a:off x="5838266" y="5983942"/>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0.4</a:t>
            </a:r>
          </a:p>
        </xdr:txBody>
      </xdr:sp>
      <xdr:sp macro="" textlink="">
        <xdr:nvSpPr>
          <xdr:cNvPr id="33" name="TextBox 32"/>
          <xdr:cNvSpPr txBox="1"/>
        </xdr:nvSpPr>
        <xdr:spPr>
          <a:xfrm>
            <a:off x="5838266" y="6533030"/>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0.6</a:t>
            </a:r>
          </a:p>
        </xdr:txBody>
      </xdr:sp>
      <xdr:sp macro="" textlink="">
        <xdr:nvSpPr>
          <xdr:cNvPr id="34" name="TextBox 33"/>
          <xdr:cNvSpPr txBox="1"/>
        </xdr:nvSpPr>
        <xdr:spPr>
          <a:xfrm>
            <a:off x="5838266" y="6813177"/>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0.8</a:t>
            </a:r>
          </a:p>
        </xdr:txBody>
      </xdr:sp>
      <xdr:sp macro="" textlink="">
        <xdr:nvSpPr>
          <xdr:cNvPr id="35" name="TextBox 34"/>
          <xdr:cNvSpPr txBox="1"/>
        </xdr:nvSpPr>
        <xdr:spPr>
          <a:xfrm>
            <a:off x="5838266" y="6970059"/>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1.0</a:t>
            </a:r>
          </a:p>
        </xdr:txBody>
      </xdr:sp>
      <xdr:sp macro="" textlink="">
        <xdr:nvSpPr>
          <xdr:cNvPr id="36" name="TextBox 35"/>
          <xdr:cNvSpPr txBox="1"/>
        </xdr:nvSpPr>
        <xdr:spPr>
          <a:xfrm>
            <a:off x="5838266" y="7126942"/>
            <a:ext cx="4121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1.25</a:t>
            </a:r>
          </a:p>
        </xdr:txBody>
      </xdr:sp>
      <xdr:sp macro="" textlink="">
        <xdr:nvSpPr>
          <xdr:cNvPr id="37" name="TextBox 36"/>
          <xdr:cNvSpPr txBox="1"/>
        </xdr:nvSpPr>
        <xdr:spPr>
          <a:xfrm>
            <a:off x="5838266" y="7261413"/>
            <a:ext cx="4121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1.67</a:t>
            </a:r>
          </a:p>
        </xdr:txBody>
      </xdr:sp>
      <xdr:sp macro="" textlink="">
        <xdr:nvSpPr>
          <xdr:cNvPr id="38" name="TextBox 37"/>
          <xdr:cNvSpPr txBox="1"/>
        </xdr:nvSpPr>
        <xdr:spPr>
          <a:xfrm>
            <a:off x="5838266" y="7395883"/>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2.5</a:t>
            </a:r>
          </a:p>
        </xdr:txBody>
      </xdr:sp>
      <xdr:sp macro="" textlink="">
        <xdr:nvSpPr>
          <xdr:cNvPr id="39" name="TextBox 38"/>
          <xdr:cNvSpPr txBox="1"/>
        </xdr:nvSpPr>
        <xdr:spPr>
          <a:xfrm>
            <a:off x="5838266" y="7541559"/>
            <a:ext cx="3470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5.0</a:t>
            </a:r>
          </a:p>
        </xdr:txBody>
      </xdr:sp>
      <xdr:sp macro="" textlink="">
        <xdr:nvSpPr>
          <xdr:cNvPr id="40" name="TextBox 39"/>
          <xdr:cNvSpPr txBox="1"/>
        </xdr:nvSpPr>
        <xdr:spPr>
          <a:xfrm>
            <a:off x="5838266" y="7732059"/>
            <a:ext cx="29405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a:t>
            </a:r>
          </a:p>
        </xdr:txBody>
      </xdr:sp>
    </xdr:grpSp>
    <xdr:clientData/>
  </xdr:twoCellAnchor>
  <xdr:twoCellAnchor editAs="oneCell">
    <xdr:from>
      <xdr:col>7</xdr:col>
      <xdr:colOff>95249</xdr:colOff>
      <xdr:row>41</xdr:row>
      <xdr:rowOff>82238</xdr:rowOff>
    </xdr:from>
    <xdr:to>
      <xdr:col>10</xdr:col>
      <xdr:colOff>299356</xdr:colOff>
      <xdr:row>44</xdr:row>
      <xdr:rowOff>136073</xdr:rowOff>
    </xdr:to>
    <xdr:pic>
      <xdr:nvPicPr>
        <xdr:cNvPr id="3" name="Picture 2"/>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381499" y="6817774"/>
          <a:ext cx="2041071" cy="543691"/>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1" name="Group 40"/>
        <xdr:cNvGrpSpPr/>
      </xdr:nvGrpSpPr>
      <xdr:grpSpPr>
        <a:xfrm>
          <a:off x="40822" y="1260021"/>
          <a:ext cx="2507796" cy="626929"/>
          <a:chOff x="40822" y="1267641"/>
          <a:chExt cx="2570933" cy="630195"/>
        </a:xfrm>
      </xdr:grpSpPr>
      <xdr:pic>
        <xdr:nvPicPr>
          <xdr:cNvPr id="43" name="Picture 42">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4" name="Picture 43"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xl-viking.com/" TargetMode="External"/><Relationship Id="rId1" Type="http://schemas.openxmlformats.org/officeDocument/2006/relationships/hyperlink" Target="http://www.abbottaerospace.com/wpdm-package/nasa-tn-d-7996-buckling-of-composite-orthotropic-panel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51"/>
    <col min="3" max="3" width="10.6640625" style="51" bestFit="1" customWidth="1"/>
    <col min="4" max="11" width="9.109375" style="51"/>
    <col min="12" max="12" width="5.44140625" style="36" customWidth="1"/>
    <col min="13" max="17" width="5.33203125" style="86" customWidth="1"/>
    <col min="18" max="19" width="5.33203125" style="87" customWidth="1"/>
    <col min="20" max="25" width="9.109375" style="89"/>
    <col min="26" max="16384" width="9.109375" style="51"/>
  </cols>
  <sheetData>
    <row r="1" spans="1:25" s="36" customFormat="1" ht="13.8" x14ac:dyDescent="0.3">
      <c r="A1" s="32"/>
      <c r="B1" s="33" t="s">
        <v>2</v>
      </c>
      <c r="C1" s="34" t="s">
        <v>11</v>
      </c>
      <c r="D1" s="32"/>
      <c r="E1" s="32"/>
      <c r="F1" s="33" t="s">
        <v>12</v>
      </c>
      <c r="G1" s="35"/>
      <c r="H1" s="32"/>
      <c r="I1" s="32"/>
      <c r="J1" s="32"/>
      <c r="K1" s="32"/>
      <c r="M1" s="82"/>
      <c r="N1" s="82"/>
      <c r="O1" s="82"/>
      <c r="P1" s="82"/>
      <c r="Q1" s="82"/>
      <c r="R1" s="82"/>
      <c r="S1" s="82"/>
      <c r="T1" s="83"/>
      <c r="U1" s="83"/>
      <c r="V1" s="83"/>
      <c r="W1" s="84"/>
      <c r="X1" s="85"/>
      <c r="Y1" s="83"/>
    </row>
    <row r="2" spans="1:25" s="36" customFormat="1" ht="13.8" x14ac:dyDescent="0.3">
      <c r="A2" s="32"/>
      <c r="B2" s="33" t="s">
        <v>4</v>
      </c>
      <c r="C2" s="34" t="s">
        <v>9</v>
      </c>
      <c r="D2" s="32"/>
      <c r="E2" s="32"/>
      <c r="F2" s="33" t="s">
        <v>7</v>
      </c>
      <c r="G2" s="34"/>
      <c r="H2" s="32"/>
      <c r="I2" s="32"/>
      <c r="J2" s="32"/>
      <c r="K2" s="32"/>
      <c r="M2" s="82"/>
      <c r="N2" s="82"/>
      <c r="O2" s="82"/>
      <c r="P2" s="82"/>
      <c r="Q2" s="82"/>
      <c r="R2" s="82"/>
      <c r="S2" s="82"/>
      <c r="T2" s="83"/>
      <c r="U2" s="83"/>
      <c r="V2" s="83"/>
      <c r="W2" s="84"/>
      <c r="X2" s="85"/>
      <c r="Y2" s="83"/>
    </row>
    <row r="3" spans="1:25" s="36" customFormat="1" ht="13.8" x14ac:dyDescent="0.3">
      <c r="A3" s="32"/>
      <c r="B3" s="33" t="s">
        <v>1</v>
      </c>
      <c r="C3" s="41"/>
      <c r="D3" s="32"/>
      <c r="E3" s="32"/>
      <c r="F3" s="33" t="s">
        <v>0</v>
      </c>
      <c r="G3" s="34"/>
      <c r="H3" s="32"/>
      <c r="I3" s="32"/>
      <c r="J3" s="32"/>
      <c r="K3" s="32"/>
      <c r="M3" s="82"/>
      <c r="N3" s="82"/>
      <c r="O3" s="82"/>
      <c r="P3" s="82"/>
      <c r="Q3" s="82"/>
      <c r="R3" s="82"/>
      <c r="S3" s="82"/>
      <c r="T3" s="83"/>
      <c r="U3" s="83"/>
      <c r="V3" s="83"/>
      <c r="W3" s="84"/>
      <c r="X3" s="85"/>
      <c r="Y3" s="83"/>
    </row>
    <row r="4" spans="1:25" s="36" customFormat="1" ht="13.8" x14ac:dyDescent="0.3">
      <c r="A4" s="32"/>
      <c r="B4" s="33" t="s">
        <v>24</v>
      </c>
      <c r="C4" s="35"/>
      <c r="D4" s="32"/>
      <c r="E4" s="32"/>
      <c r="F4" s="33" t="s">
        <v>25</v>
      </c>
      <c r="G4" s="34" t="s">
        <v>26</v>
      </c>
      <c r="H4" s="32"/>
      <c r="I4" s="32"/>
      <c r="J4" s="32"/>
      <c r="K4" s="32"/>
      <c r="M4" s="82"/>
      <c r="N4" s="82"/>
      <c r="O4" s="82"/>
      <c r="P4" s="82"/>
      <c r="Q4" s="86"/>
      <c r="R4" s="87"/>
      <c r="S4" s="87"/>
      <c r="T4" s="83"/>
      <c r="U4" s="83"/>
      <c r="V4" s="83"/>
      <c r="W4" s="84"/>
      <c r="X4" s="85"/>
      <c r="Y4" s="83"/>
    </row>
    <row r="5" spans="1:25" s="36" customFormat="1" ht="13.8" x14ac:dyDescent="0.3">
      <c r="A5" s="32"/>
      <c r="B5" s="33" t="s">
        <v>27</v>
      </c>
      <c r="C5" s="35"/>
      <c r="D5" s="32"/>
      <c r="E5" s="33"/>
      <c r="F5" s="32"/>
      <c r="G5" s="32"/>
      <c r="H5" s="32"/>
      <c r="I5" s="32"/>
      <c r="J5" s="32"/>
      <c r="K5" s="32"/>
      <c r="M5" s="82"/>
      <c r="N5" s="82"/>
      <c r="O5" s="82"/>
      <c r="P5" s="82"/>
      <c r="Q5" s="86"/>
      <c r="R5" s="87"/>
      <c r="S5" s="87"/>
      <c r="T5" s="83"/>
      <c r="U5" s="83"/>
      <c r="V5" s="83"/>
      <c r="W5" s="84"/>
      <c r="X5" s="85"/>
      <c r="Y5" s="83"/>
    </row>
    <row r="6" spans="1:25" s="36" customFormat="1" ht="13.8" x14ac:dyDescent="0.3">
      <c r="A6" s="32"/>
      <c r="B6" s="32" t="s">
        <v>8</v>
      </c>
      <c r="C6" s="44"/>
      <c r="D6" s="32"/>
      <c r="E6" s="32"/>
      <c r="F6" s="32"/>
      <c r="G6" s="32"/>
      <c r="H6" s="32"/>
      <c r="I6" s="32"/>
      <c r="J6" s="32"/>
      <c r="K6" s="32"/>
      <c r="M6" s="82"/>
      <c r="N6" s="82"/>
      <c r="O6" s="82"/>
      <c r="P6" s="82"/>
      <c r="Q6" s="86"/>
      <c r="R6" s="87"/>
      <c r="S6" s="87"/>
      <c r="T6" s="83"/>
      <c r="U6" s="83"/>
      <c r="V6" s="83"/>
      <c r="W6" s="84"/>
      <c r="X6" s="85"/>
      <c r="Y6" s="83"/>
    </row>
    <row r="7" spans="1:25" s="36" customFormat="1" ht="13.8" x14ac:dyDescent="0.3">
      <c r="A7" s="32"/>
      <c r="B7" s="32"/>
      <c r="C7" s="32"/>
      <c r="D7" s="32"/>
      <c r="E7" s="32"/>
      <c r="F7" s="32"/>
      <c r="G7" s="32"/>
      <c r="H7" s="32"/>
      <c r="I7" s="32"/>
      <c r="J7" s="32"/>
      <c r="K7" s="32"/>
      <c r="M7" s="82"/>
      <c r="N7" s="82"/>
      <c r="O7" s="82"/>
      <c r="P7" s="82"/>
      <c r="Q7" s="86"/>
      <c r="R7" s="87"/>
      <c r="S7" s="87"/>
      <c r="T7" s="83"/>
      <c r="U7" s="83"/>
      <c r="V7" s="83"/>
      <c r="W7" s="84"/>
      <c r="X7" s="85"/>
      <c r="Y7" s="83"/>
    </row>
    <row r="8" spans="1:25" s="36" customFormat="1" ht="13.8" x14ac:dyDescent="0.3">
      <c r="A8" s="45"/>
      <c r="E8" s="38"/>
      <c r="F8" s="39"/>
      <c r="H8" s="46"/>
      <c r="I8" s="38"/>
      <c r="J8" s="47"/>
      <c r="K8" s="48"/>
      <c r="L8" s="49"/>
      <c r="M8" s="82"/>
      <c r="N8" s="82"/>
      <c r="O8" s="82"/>
      <c r="P8" s="82"/>
      <c r="Q8" s="86"/>
      <c r="R8" s="87"/>
      <c r="S8" s="87"/>
      <c r="T8" s="83"/>
      <c r="U8" s="83"/>
      <c r="V8" s="83"/>
      <c r="W8" s="83"/>
      <c r="X8" s="83"/>
      <c r="Y8" s="83"/>
    </row>
    <row r="9" spans="1:25" s="36" customFormat="1" ht="13.8" x14ac:dyDescent="0.3">
      <c r="E9" s="38"/>
      <c r="F9" s="46"/>
      <c r="H9" s="46"/>
      <c r="I9" s="38"/>
      <c r="J9" s="48"/>
      <c r="K9" s="48"/>
      <c r="L9" s="49"/>
      <c r="M9" s="82"/>
      <c r="N9" s="82"/>
      <c r="O9" s="82"/>
      <c r="P9" s="82"/>
      <c r="Q9" s="86"/>
      <c r="R9" s="87"/>
      <c r="S9" s="87"/>
      <c r="T9" s="83"/>
      <c r="U9" s="83"/>
      <c r="V9" s="83"/>
      <c r="W9" s="83"/>
      <c r="X9" s="83"/>
      <c r="Y9" s="83"/>
    </row>
    <row r="10" spans="1:25" s="36" customFormat="1" ht="13.8" x14ac:dyDescent="0.3">
      <c r="E10" s="38"/>
      <c r="F10" s="46"/>
      <c r="H10" s="46"/>
      <c r="I10" s="38"/>
      <c r="J10" s="39"/>
      <c r="K10" s="46"/>
      <c r="L10" s="49"/>
      <c r="M10" s="82"/>
      <c r="N10" s="82"/>
      <c r="O10" s="82"/>
      <c r="P10" s="82"/>
      <c r="Q10" s="86"/>
      <c r="R10" s="87"/>
      <c r="S10" s="87"/>
      <c r="T10" s="83"/>
      <c r="U10" s="83"/>
      <c r="V10" s="83"/>
      <c r="W10" s="83"/>
      <c r="X10" s="83"/>
      <c r="Y10" s="83"/>
    </row>
    <row r="11" spans="1:25" s="36" customFormat="1" ht="13.8" x14ac:dyDescent="0.3">
      <c r="E11" s="38"/>
      <c r="F11" s="46"/>
      <c r="I11" s="50"/>
      <c r="J11" s="39"/>
      <c r="M11" s="82"/>
      <c r="N11" s="82"/>
      <c r="O11" s="82"/>
      <c r="P11" s="82"/>
      <c r="Q11" s="82"/>
      <c r="R11" s="82"/>
      <c r="S11" s="82"/>
      <c r="T11" s="83"/>
      <c r="U11" s="83"/>
      <c r="V11" s="83"/>
      <c r="W11" s="83"/>
      <c r="X11" s="83"/>
      <c r="Y11" s="83"/>
    </row>
    <row r="12" spans="1:25" x14ac:dyDescent="0.3">
      <c r="C12" s="52" t="str">
        <f>G4</f>
        <v>IMPORTANT INFORMATION</v>
      </c>
      <c r="M12" s="82"/>
      <c r="N12" s="82"/>
      <c r="O12" s="82"/>
      <c r="P12" s="82"/>
      <c r="Q12" s="88"/>
      <c r="R12" s="88"/>
      <c r="S12" s="88"/>
    </row>
    <row r="13" spans="1:25" s="36" customFormat="1" ht="13.8" x14ac:dyDescent="0.3">
      <c r="M13" s="82"/>
      <c r="N13" s="82"/>
      <c r="O13" s="82"/>
      <c r="P13" s="82"/>
      <c r="Q13" s="82"/>
      <c r="R13" s="82"/>
      <c r="S13" s="82"/>
      <c r="T13" s="83"/>
      <c r="U13" s="83"/>
      <c r="V13" s="83"/>
      <c r="W13" s="83"/>
      <c r="X13" s="83"/>
      <c r="Y13" s="83"/>
    </row>
    <row r="14" spans="1:25" s="36" customFormat="1" ht="13.8" x14ac:dyDescent="0.3">
      <c r="B14" s="53" t="s">
        <v>31</v>
      </c>
      <c r="M14" s="82"/>
      <c r="N14" s="82"/>
      <c r="O14" s="82"/>
      <c r="P14" s="82"/>
      <c r="Q14" s="82"/>
      <c r="R14" s="82"/>
      <c r="S14" s="82"/>
      <c r="T14" s="83"/>
      <c r="U14" s="83"/>
      <c r="V14" s="83"/>
      <c r="W14" s="83"/>
      <c r="X14" s="83"/>
      <c r="Y14" s="83"/>
    </row>
    <row r="15" spans="1:25" s="36" customFormat="1" ht="13.8" x14ac:dyDescent="0.3">
      <c r="A15" s="54"/>
      <c r="K15" s="54"/>
      <c r="M15" s="86"/>
      <c r="N15" s="86"/>
      <c r="O15" s="86"/>
      <c r="P15" s="86"/>
      <c r="Q15" s="86"/>
      <c r="R15" s="87"/>
      <c r="S15" s="87"/>
      <c r="T15" s="83"/>
      <c r="U15" s="83"/>
      <c r="V15" s="83"/>
      <c r="W15" s="83"/>
      <c r="X15" s="83"/>
      <c r="Y15" s="83"/>
    </row>
    <row r="16" spans="1:25" s="36" customFormat="1" ht="12.75" customHeight="1" x14ac:dyDescent="0.3">
      <c r="B16" s="121" t="s">
        <v>44</v>
      </c>
      <c r="C16" s="121"/>
      <c r="D16" s="121"/>
      <c r="E16" s="121"/>
      <c r="F16" s="121"/>
      <c r="G16" s="121"/>
      <c r="H16" s="121"/>
      <c r="I16" s="121"/>
      <c r="J16" s="121"/>
      <c r="M16" s="86"/>
      <c r="N16" s="86"/>
      <c r="O16" s="86"/>
      <c r="P16" s="86"/>
      <c r="Q16" s="86"/>
      <c r="R16" s="87"/>
      <c r="S16" s="87"/>
      <c r="T16" s="83"/>
      <c r="U16" s="83"/>
      <c r="V16" s="83"/>
      <c r="W16" s="83"/>
      <c r="X16" s="83"/>
      <c r="Y16" s="83"/>
    </row>
    <row r="17" spans="1:25" s="36" customFormat="1" ht="13.8" x14ac:dyDescent="0.3">
      <c r="B17" s="121"/>
      <c r="C17" s="121"/>
      <c r="D17" s="121"/>
      <c r="E17" s="121"/>
      <c r="F17" s="121"/>
      <c r="G17" s="121"/>
      <c r="H17" s="121"/>
      <c r="I17" s="121"/>
      <c r="J17" s="121"/>
      <c r="M17" s="86"/>
      <c r="N17" s="86"/>
      <c r="O17" s="86"/>
      <c r="P17" s="86"/>
      <c r="Q17" s="86"/>
      <c r="R17" s="87"/>
      <c r="S17" s="87"/>
      <c r="T17" s="83"/>
      <c r="U17" s="83"/>
      <c r="V17" s="83"/>
      <c r="W17" s="83"/>
      <c r="X17" s="83"/>
      <c r="Y17" s="83"/>
    </row>
    <row r="18" spans="1:25" s="36" customFormat="1" ht="13.8" x14ac:dyDescent="0.3">
      <c r="B18" s="121"/>
      <c r="C18" s="121"/>
      <c r="D18" s="121"/>
      <c r="E18" s="121"/>
      <c r="F18" s="121"/>
      <c r="G18" s="121"/>
      <c r="H18" s="121"/>
      <c r="I18" s="121"/>
      <c r="J18" s="121"/>
      <c r="M18" s="86"/>
      <c r="N18" s="86"/>
      <c r="O18" s="86"/>
      <c r="P18" s="86"/>
      <c r="Q18" s="86"/>
      <c r="R18" s="87"/>
      <c r="S18" s="87"/>
      <c r="T18" s="83"/>
      <c r="U18" s="83"/>
      <c r="V18" s="83"/>
      <c r="W18" s="83"/>
      <c r="X18" s="83"/>
      <c r="Y18" s="83"/>
    </row>
    <row r="19" spans="1:25" s="36" customFormat="1" ht="13.8" x14ac:dyDescent="0.3">
      <c r="B19" s="121"/>
      <c r="C19" s="121"/>
      <c r="D19" s="121"/>
      <c r="E19" s="121"/>
      <c r="F19" s="121"/>
      <c r="G19" s="121"/>
      <c r="H19" s="121"/>
      <c r="I19" s="121"/>
      <c r="J19" s="121"/>
      <c r="M19" s="86"/>
      <c r="N19" s="86"/>
      <c r="O19" s="86"/>
      <c r="P19" s="86"/>
      <c r="Q19" s="86"/>
      <c r="R19" s="87"/>
      <c r="S19" s="87"/>
      <c r="T19" s="83"/>
      <c r="U19" s="83"/>
      <c r="V19" s="83"/>
      <c r="W19" s="83"/>
      <c r="X19" s="83"/>
      <c r="Y19" s="83"/>
    </row>
    <row r="20" spans="1:25" s="36" customFormat="1" ht="12.75" customHeight="1" x14ac:dyDescent="0.3">
      <c r="A20" s="54"/>
      <c r="B20" s="55" t="s">
        <v>42</v>
      </c>
      <c r="C20" s="54"/>
      <c r="D20" s="54"/>
      <c r="E20" s="54"/>
      <c r="F20" s="54"/>
      <c r="G20" s="54"/>
      <c r="H20" s="54"/>
      <c r="I20" s="54"/>
      <c r="J20" s="54"/>
      <c r="K20" s="54"/>
      <c r="M20" s="86"/>
      <c r="N20" s="86"/>
      <c r="O20" s="86"/>
      <c r="P20" s="86"/>
      <c r="Q20" s="86"/>
      <c r="R20" s="87"/>
      <c r="S20" s="87"/>
      <c r="T20" s="83"/>
      <c r="U20" s="83"/>
      <c r="V20" s="83"/>
      <c r="W20" s="83"/>
      <c r="X20" s="83"/>
      <c r="Y20" s="83"/>
    </row>
    <row r="21" spans="1:25" s="36" customFormat="1" ht="13.8" x14ac:dyDescent="0.3">
      <c r="A21" s="54"/>
      <c r="B21" s="55"/>
      <c r="C21" s="54"/>
      <c r="D21" s="54"/>
      <c r="E21" s="54"/>
      <c r="F21" s="54"/>
      <c r="G21" s="54"/>
      <c r="H21" s="54"/>
      <c r="I21" s="54"/>
      <c r="J21" s="54"/>
      <c r="K21" s="54"/>
      <c r="M21" s="86"/>
      <c r="N21" s="86"/>
      <c r="O21" s="86"/>
      <c r="P21" s="86"/>
      <c r="Q21" s="86"/>
      <c r="R21" s="87"/>
      <c r="S21" s="87"/>
      <c r="T21" s="83"/>
      <c r="U21" s="83"/>
      <c r="V21" s="83"/>
      <c r="W21" s="83"/>
      <c r="X21" s="83"/>
      <c r="Y21" s="83"/>
    </row>
    <row r="22" spans="1:25" s="36" customFormat="1" ht="13.8" x14ac:dyDescent="0.3">
      <c r="A22" s="54"/>
      <c r="B22" s="121" t="s">
        <v>45</v>
      </c>
      <c r="C22" s="121"/>
      <c r="D22" s="121"/>
      <c r="E22" s="121"/>
      <c r="F22" s="121"/>
      <c r="G22" s="121"/>
      <c r="H22" s="121"/>
      <c r="I22" s="121"/>
      <c r="J22" s="121"/>
      <c r="K22" s="54"/>
      <c r="M22" s="86"/>
      <c r="N22" s="86"/>
      <c r="O22" s="86"/>
      <c r="P22" s="86"/>
      <c r="Q22" s="86"/>
      <c r="R22" s="87"/>
      <c r="S22" s="87"/>
      <c r="T22" s="83"/>
      <c r="U22" s="83"/>
      <c r="V22" s="83"/>
      <c r="W22" s="83"/>
      <c r="X22" s="83"/>
      <c r="Y22" s="83"/>
    </row>
    <row r="23" spans="1:25" s="36" customFormat="1" ht="13.8" x14ac:dyDescent="0.3">
      <c r="A23" s="54"/>
      <c r="B23" s="121"/>
      <c r="C23" s="121"/>
      <c r="D23" s="121"/>
      <c r="E23" s="121"/>
      <c r="F23" s="121"/>
      <c r="G23" s="121"/>
      <c r="H23" s="121"/>
      <c r="I23" s="121"/>
      <c r="J23" s="121"/>
      <c r="K23" s="54"/>
      <c r="M23" s="86"/>
      <c r="N23" s="86"/>
      <c r="O23" s="86"/>
      <c r="P23" s="86"/>
      <c r="Q23" s="86"/>
      <c r="R23" s="87"/>
      <c r="S23" s="90"/>
      <c r="T23" s="83"/>
      <c r="U23" s="83"/>
      <c r="V23" s="83"/>
      <c r="W23" s="83"/>
      <c r="X23" s="83"/>
      <c r="Y23" s="83"/>
    </row>
    <row r="24" spans="1:25" s="36" customFormat="1" ht="13.8" x14ac:dyDescent="0.3">
      <c r="A24" s="54"/>
      <c r="B24" s="121"/>
      <c r="C24" s="121"/>
      <c r="D24" s="121"/>
      <c r="E24" s="121"/>
      <c r="F24" s="121"/>
      <c r="G24" s="121"/>
      <c r="H24" s="121"/>
      <c r="I24" s="121"/>
      <c r="J24" s="121"/>
      <c r="K24" s="54"/>
      <c r="M24" s="86"/>
      <c r="N24" s="86"/>
      <c r="O24" s="86"/>
      <c r="P24" s="86"/>
      <c r="Q24" s="86"/>
      <c r="R24" s="87"/>
      <c r="S24" s="90"/>
      <c r="T24" s="83"/>
      <c r="U24" s="83"/>
      <c r="V24" s="83"/>
      <c r="W24" s="83"/>
      <c r="X24" s="83"/>
      <c r="Y24" s="83"/>
    </row>
    <row r="25" spans="1:25" s="36" customFormat="1" ht="12.75" customHeight="1" x14ac:dyDescent="0.3">
      <c r="A25" s="54"/>
      <c r="B25" s="112"/>
      <c r="C25" s="112"/>
      <c r="D25" s="112"/>
      <c r="E25" s="112"/>
      <c r="F25" s="117" t="s">
        <v>69</v>
      </c>
      <c r="G25" s="112"/>
      <c r="H25" s="112"/>
      <c r="I25" s="112"/>
      <c r="J25" s="112"/>
      <c r="K25" s="54"/>
      <c r="M25" s="86"/>
      <c r="N25" s="86"/>
      <c r="O25" s="86"/>
      <c r="P25" s="86"/>
      <c r="Q25" s="86"/>
      <c r="R25" s="87"/>
      <c r="S25" s="87"/>
      <c r="T25" s="83"/>
      <c r="U25" s="83"/>
      <c r="V25" s="83"/>
      <c r="W25" s="83"/>
      <c r="X25" s="83"/>
      <c r="Y25" s="83"/>
    </row>
    <row r="26" spans="1:25" s="36" customFormat="1" ht="13.8" x14ac:dyDescent="0.3">
      <c r="A26" s="54"/>
      <c r="B26" s="121" t="s">
        <v>46</v>
      </c>
      <c r="C26" s="121"/>
      <c r="D26" s="121"/>
      <c r="E26" s="121"/>
      <c r="F26" s="121"/>
      <c r="G26" s="121"/>
      <c r="H26" s="121"/>
      <c r="I26" s="121"/>
      <c r="J26" s="121"/>
      <c r="K26" s="54"/>
      <c r="M26" s="86"/>
      <c r="N26" s="86"/>
      <c r="O26" s="86"/>
      <c r="P26" s="86"/>
      <c r="Q26" s="86"/>
      <c r="R26" s="87"/>
      <c r="S26" s="87"/>
      <c r="T26" s="83"/>
      <c r="U26" s="83"/>
      <c r="V26" s="83"/>
      <c r="W26" s="83"/>
      <c r="X26" s="83"/>
      <c r="Y26" s="83"/>
    </row>
    <row r="27" spans="1:25" s="36" customFormat="1" ht="13.8" x14ac:dyDescent="0.3">
      <c r="A27" s="54"/>
      <c r="B27" s="121"/>
      <c r="C27" s="121"/>
      <c r="D27" s="121"/>
      <c r="E27" s="121"/>
      <c r="F27" s="121"/>
      <c r="G27" s="121"/>
      <c r="H27" s="121"/>
      <c r="I27" s="121"/>
      <c r="J27" s="121"/>
      <c r="K27" s="54"/>
      <c r="M27" s="86"/>
      <c r="N27" s="86"/>
      <c r="O27" s="86"/>
      <c r="P27" s="86"/>
      <c r="Q27" s="86"/>
      <c r="R27" s="87"/>
      <c r="S27" s="87"/>
      <c r="T27" s="83"/>
      <c r="U27" s="83"/>
      <c r="V27" s="83"/>
      <c r="W27" s="83"/>
      <c r="X27" s="83"/>
      <c r="Y27" s="83"/>
    </row>
    <row r="28" spans="1:25" s="36" customFormat="1" ht="13.8" x14ac:dyDescent="0.3">
      <c r="A28" s="54"/>
      <c r="B28" s="112"/>
      <c r="C28" s="112"/>
      <c r="D28" s="112"/>
      <c r="E28" s="112"/>
      <c r="F28" s="112"/>
      <c r="G28" s="112"/>
      <c r="H28" s="112"/>
      <c r="I28" s="112"/>
      <c r="J28" s="112"/>
      <c r="K28" s="54"/>
      <c r="M28" s="86"/>
      <c r="N28" s="86"/>
      <c r="O28" s="86"/>
      <c r="P28" s="86"/>
      <c r="Q28" s="86"/>
      <c r="R28" s="87"/>
      <c r="S28" s="87"/>
      <c r="T28" s="83"/>
      <c r="U28" s="83"/>
      <c r="V28" s="83"/>
      <c r="W28" s="83"/>
      <c r="X28" s="83"/>
      <c r="Y28" s="83"/>
    </row>
    <row r="29" spans="1:25" s="36" customFormat="1" ht="13.8" x14ac:dyDescent="0.3">
      <c r="A29" s="54"/>
      <c r="B29" s="121" t="s">
        <v>47</v>
      </c>
      <c r="C29" s="121"/>
      <c r="D29" s="121"/>
      <c r="E29" s="121"/>
      <c r="F29" s="121"/>
      <c r="G29" s="121"/>
      <c r="H29" s="121"/>
      <c r="I29" s="121"/>
      <c r="J29" s="121"/>
      <c r="K29" s="54"/>
      <c r="M29" s="86"/>
      <c r="N29" s="86"/>
      <c r="O29" s="86"/>
      <c r="P29" s="86"/>
      <c r="Q29" s="86"/>
      <c r="R29" s="87"/>
      <c r="S29" s="87"/>
      <c r="T29" s="83"/>
      <c r="U29" s="83"/>
      <c r="V29" s="83"/>
      <c r="W29" s="83"/>
      <c r="X29" s="83"/>
      <c r="Y29" s="83"/>
    </row>
    <row r="30" spans="1:25" s="36" customFormat="1" ht="13.8" x14ac:dyDescent="0.3">
      <c r="A30" s="54"/>
      <c r="B30" s="121"/>
      <c r="C30" s="121"/>
      <c r="D30" s="121"/>
      <c r="E30" s="121"/>
      <c r="F30" s="121"/>
      <c r="G30" s="121"/>
      <c r="H30" s="121"/>
      <c r="I30" s="121"/>
      <c r="J30" s="121"/>
      <c r="K30" s="54"/>
      <c r="M30" s="86"/>
      <c r="N30" s="86"/>
      <c r="O30" s="86"/>
      <c r="P30" s="86"/>
      <c r="Q30" s="86"/>
      <c r="R30" s="87"/>
      <c r="S30" s="87"/>
      <c r="T30" s="83"/>
      <c r="U30" s="83"/>
      <c r="V30" s="83"/>
      <c r="W30" s="83"/>
      <c r="X30" s="83"/>
      <c r="Y30" s="83"/>
    </row>
    <row r="31" spans="1:25" s="36" customFormat="1" ht="12.75" customHeight="1" x14ac:dyDescent="0.3">
      <c r="A31" s="54"/>
      <c r="B31" s="121"/>
      <c r="C31" s="121"/>
      <c r="D31" s="121"/>
      <c r="E31" s="121"/>
      <c r="F31" s="121"/>
      <c r="G31" s="121"/>
      <c r="H31" s="121"/>
      <c r="I31" s="121"/>
      <c r="J31" s="121"/>
      <c r="K31" s="54"/>
      <c r="M31" s="86"/>
      <c r="N31" s="86"/>
      <c r="O31" s="86"/>
      <c r="P31" s="86"/>
      <c r="Q31" s="86"/>
      <c r="R31" s="87"/>
      <c r="S31" s="87"/>
      <c r="T31" s="83"/>
      <c r="U31" s="83"/>
      <c r="V31" s="83"/>
      <c r="W31" s="83"/>
      <c r="X31" s="83"/>
      <c r="Y31" s="83"/>
    </row>
    <row r="32" spans="1:25" s="36" customFormat="1" ht="13.8" x14ac:dyDescent="0.3">
      <c r="A32" s="54"/>
      <c r="B32" s="121"/>
      <c r="C32" s="121"/>
      <c r="D32" s="121"/>
      <c r="E32" s="121"/>
      <c r="F32" s="121"/>
      <c r="G32" s="121"/>
      <c r="H32" s="121"/>
      <c r="I32" s="121"/>
      <c r="J32" s="121"/>
      <c r="K32" s="54"/>
      <c r="M32" s="86"/>
      <c r="N32" s="86"/>
      <c r="O32" s="86"/>
      <c r="P32" s="86"/>
      <c r="Q32" s="86"/>
      <c r="R32" s="87"/>
      <c r="S32" s="87"/>
      <c r="T32" s="83"/>
      <c r="U32" s="83"/>
      <c r="V32" s="83"/>
      <c r="W32" s="83"/>
      <c r="X32" s="83"/>
      <c r="Y32" s="83"/>
    </row>
    <row r="33" spans="1:25" s="36" customFormat="1" ht="12.75" customHeight="1" x14ac:dyDescent="0.3">
      <c r="A33" s="54"/>
      <c r="B33" s="121"/>
      <c r="C33" s="121"/>
      <c r="D33" s="121"/>
      <c r="E33" s="121"/>
      <c r="F33" s="121"/>
      <c r="G33" s="121"/>
      <c r="H33" s="121"/>
      <c r="I33" s="121"/>
      <c r="J33" s="121"/>
      <c r="K33" s="54"/>
      <c r="M33" s="86"/>
      <c r="N33" s="86"/>
      <c r="O33" s="86"/>
      <c r="P33" s="86"/>
      <c r="Q33" s="86"/>
      <c r="R33" s="87"/>
      <c r="S33" s="87"/>
      <c r="T33" s="83"/>
      <c r="U33" s="83"/>
      <c r="V33" s="83"/>
      <c r="W33" s="83"/>
      <c r="X33" s="83"/>
      <c r="Y33" s="83"/>
    </row>
    <row r="34" spans="1:25" s="36" customFormat="1" ht="13.8" x14ac:dyDescent="0.3">
      <c r="A34" s="54"/>
      <c r="B34" s="112"/>
      <c r="C34" s="112"/>
      <c r="D34" s="123" t="s">
        <v>32</v>
      </c>
      <c r="E34" s="123"/>
      <c r="F34" s="123"/>
      <c r="G34" s="123"/>
      <c r="H34" s="123"/>
      <c r="I34" s="112"/>
      <c r="J34" s="112"/>
      <c r="K34" s="54"/>
      <c r="M34" s="86"/>
      <c r="N34" s="86"/>
      <c r="O34" s="86"/>
      <c r="P34" s="86"/>
      <c r="Q34" s="86"/>
      <c r="R34" s="87"/>
      <c r="S34" s="90"/>
      <c r="T34" s="83"/>
      <c r="U34" s="83"/>
      <c r="V34" s="83"/>
      <c r="W34" s="83"/>
      <c r="X34" s="83"/>
      <c r="Y34" s="83"/>
    </row>
    <row r="35" spans="1:25" s="36" customFormat="1" ht="13.8" x14ac:dyDescent="0.3">
      <c r="A35" s="54"/>
      <c r="B35" s="54"/>
      <c r="C35" s="54"/>
      <c r="I35" s="54"/>
      <c r="J35" s="54"/>
      <c r="K35" s="54"/>
      <c r="M35" s="86"/>
      <c r="N35" s="86"/>
      <c r="O35" s="86"/>
      <c r="P35" s="86"/>
      <c r="Q35" s="86"/>
      <c r="R35" s="87"/>
      <c r="S35" s="90"/>
      <c r="T35" s="83"/>
      <c r="U35" s="83"/>
      <c r="V35" s="83"/>
      <c r="W35" s="83"/>
      <c r="X35" s="83"/>
      <c r="Y35" s="83"/>
    </row>
    <row r="36" spans="1:25" s="36" customFormat="1" ht="12.75" customHeight="1" x14ac:dyDescent="0.3">
      <c r="A36" s="54"/>
      <c r="B36" s="55" t="s">
        <v>33</v>
      </c>
      <c r="C36" s="54"/>
      <c r="D36" s="54"/>
      <c r="E36" s="54"/>
      <c r="F36" s="118"/>
      <c r="G36" s="54"/>
      <c r="H36" s="54"/>
      <c r="I36" s="54"/>
      <c r="J36" s="54"/>
      <c r="K36" s="54"/>
      <c r="M36" s="86"/>
      <c r="N36" s="86"/>
      <c r="O36" s="86"/>
      <c r="P36" s="86"/>
      <c r="Q36" s="86"/>
      <c r="R36" s="87"/>
      <c r="S36" s="87"/>
      <c r="T36" s="83"/>
      <c r="U36" s="83"/>
      <c r="V36" s="83"/>
      <c r="W36" s="83"/>
      <c r="X36" s="83"/>
      <c r="Y36" s="83"/>
    </row>
    <row r="37" spans="1:25" s="36" customFormat="1" ht="13.8" x14ac:dyDescent="0.3">
      <c r="A37" s="54"/>
      <c r="B37" s="55"/>
      <c r="C37" s="54"/>
      <c r="D37" s="54"/>
      <c r="E37" s="54"/>
      <c r="F37" s="118"/>
      <c r="G37" s="54"/>
      <c r="H37" s="54"/>
      <c r="I37" s="54"/>
      <c r="J37" s="54"/>
      <c r="K37" s="54"/>
      <c r="M37" s="86"/>
      <c r="N37" s="86"/>
      <c r="O37" s="86"/>
      <c r="P37" s="86"/>
      <c r="Q37" s="86"/>
      <c r="R37" s="87"/>
      <c r="S37" s="87"/>
      <c r="T37" s="83"/>
      <c r="U37" s="83"/>
      <c r="V37" s="83"/>
      <c r="W37" s="83"/>
      <c r="X37" s="83"/>
      <c r="Y37" s="83"/>
    </row>
    <row r="38" spans="1:25" s="36" customFormat="1" ht="13.8" x14ac:dyDescent="0.3">
      <c r="A38" s="54"/>
      <c r="B38" s="121" t="s">
        <v>48</v>
      </c>
      <c r="C38" s="121"/>
      <c r="D38" s="121"/>
      <c r="E38" s="121"/>
      <c r="F38" s="121"/>
      <c r="G38" s="121"/>
      <c r="H38" s="121"/>
      <c r="I38" s="121"/>
      <c r="J38" s="121"/>
      <c r="K38" s="54"/>
      <c r="M38" s="86"/>
      <c r="N38" s="86"/>
      <c r="O38" s="86"/>
      <c r="P38" s="86"/>
      <c r="Q38" s="86"/>
      <c r="R38" s="87"/>
      <c r="S38" s="87"/>
      <c r="T38" s="83"/>
      <c r="U38" s="83"/>
      <c r="V38" s="83"/>
      <c r="W38" s="83"/>
      <c r="X38" s="83"/>
      <c r="Y38" s="83"/>
    </row>
    <row r="39" spans="1:25" s="36" customFormat="1" ht="13.8" x14ac:dyDescent="0.3">
      <c r="A39" s="54"/>
      <c r="B39" s="121"/>
      <c r="C39" s="121"/>
      <c r="D39" s="121"/>
      <c r="E39" s="121"/>
      <c r="F39" s="121"/>
      <c r="G39" s="121"/>
      <c r="H39" s="121"/>
      <c r="I39" s="121"/>
      <c r="J39" s="121"/>
      <c r="K39" s="54"/>
      <c r="M39" s="86"/>
      <c r="N39" s="86"/>
      <c r="O39" s="86"/>
      <c r="P39" s="86"/>
      <c r="Q39" s="86"/>
      <c r="R39" s="87"/>
      <c r="S39" s="87"/>
      <c r="T39" s="83"/>
      <c r="U39" s="83"/>
      <c r="V39" s="83"/>
      <c r="W39" s="83"/>
      <c r="X39" s="83"/>
      <c r="Y39" s="83"/>
    </row>
    <row r="40" spans="1:25" s="36" customFormat="1" ht="13.8" x14ac:dyDescent="0.3">
      <c r="A40" s="54"/>
      <c r="B40" s="112"/>
      <c r="C40" s="112"/>
      <c r="D40" s="112"/>
      <c r="E40" s="112"/>
      <c r="F40" s="112"/>
      <c r="G40" s="112"/>
      <c r="H40" s="112"/>
      <c r="I40" s="112"/>
      <c r="J40" s="112"/>
      <c r="K40" s="54"/>
      <c r="M40" s="86"/>
      <c r="N40" s="86"/>
      <c r="O40" s="86"/>
      <c r="P40" s="86"/>
      <c r="Q40" s="86"/>
      <c r="R40" s="87"/>
      <c r="S40" s="87"/>
      <c r="T40" s="83"/>
      <c r="U40" s="83"/>
      <c r="V40" s="83"/>
      <c r="W40" s="83"/>
      <c r="X40" s="83"/>
      <c r="Y40" s="83"/>
    </row>
    <row r="41" spans="1:25" s="36" customFormat="1" ht="13.8" x14ac:dyDescent="0.3">
      <c r="A41" s="54"/>
      <c r="B41" s="121" t="s">
        <v>49</v>
      </c>
      <c r="C41" s="121"/>
      <c r="D41" s="121"/>
      <c r="E41" s="121"/>
      <c r="F41" s="121"/>
      <c r="G41" s="121"/>
      <c r="H41" s="121"/>
      <c r="I41" s="121"/>
      <c r="J41" s="121"/>
      <c r="K41" s="54"/>
      <c r="M41" s="86"/>
      <c r="N41" s="86"/>
      <c r="O41" s="86"/>
      <c r="P41" s="86"/>
      <c r="Q41" s="86"/>
      <c r="R41" s="87"/>
      <c r="S41" s="87"/>
      <c r="T41" s="83"/>
      <c r="U41" s="83"/>
      <c r="V41" s="83"/>
      <c r="W41" s="83"/>
      <c r="X41" s="83"/>
      <c r="Y41" s="83"/>
    </row>
    <row r="42" spans="1:25" s="36" customFormat="1" ht="13.8" x14ac:dyDescent="0.3">
      <c r="A42" s="54"/>
      <c r="B42" s="121"/>
      <c r="C42" s="121"/>
      <c r="D42" s="121"/>
      <c r="E42" s="121"/>
      <c r="F42" s="121"/>
      <c r="G42" s="121"/>
      <c r="H42" s="121"/>
      <c r="I42" s="121"/>
      <c r="J42" s="121"/>
      <c r="K42" s="54"/>
      <c r="M42" s="86"/>
      <c r="N42" s="86"/>
      <c r="O42" s="86"/>
      <c r="P42" s="86"/>
      <c r="Q42" s="86"/>
      <c r="R42" s="87"/>
      <c r="S42" s="87"/>
      <c r="T42" s="83"/>
      <c r="U42" s="83"/>
      <c r="V42" s="83"/>
      <c r="W42" s="83"/>
      <c r="X42" s="83"/>
      <c r="Y42" s="83"/>
    </row>
    <row r="43" spans="1:25" s="36" customFormat="1" ht="13.8" x14ac:dyDescent="0.3">
      <c r="A43" s="54"/>
      <c r="B43" s="121"/>
      <c r="C43" s="121"/>
      <c r="D43" s="121"/>
      <c r="E43" s="121"/>
      <c r="F43" s="121"/>
      <c r="G43" s="121"/>
      <c r="H43" s="121"/>
      <c r="I43" s="121"/>
      <c r="J43" s="121"/>
      <c r="K43" s="54"/>
      <c r="M43" s="86"/>
      <c r="N43" s="86"/>
      <c r="O43" s="86"/>
      <c r="P43" s="86"/>
      <c r="Q43" s="86"/>
      <c r="R43" s="87"/>
      <c r="S43" s="87"/>
      <c r="T43" s="83"/>
      <c r="U43" s="83"/>
      <c r="V43" s="83"/>
      <c r="W43" s="83"/>
      <c r="X43" s="83"/>
      <c r="Y43" s="83"/>
    </row>
    <row r="44" spans="1:25" s="36" customFormat="1" ht="13.8" x14ac:dyDescent="0.3">
      <c r="A44" s="54"/>
      <c r="B44" s="112"/>
      <c r="C44" s="112"/>
      <c r="D44" s="112"/>
      <c r="E44" s="112"/>
      <c r="F44" s="112"/>
      <c r="G44" s="112"/>
      <c r="H44" s="112"/>
      <c r="I44" s="112"/>
      <c r="J44" s="112"/>
      <c r="K44" s="54"/>
      <c r="M44" s="86"/>
      <c r="N44" s="86"/>
      <c r="O44" s="86"/>
      <c r="P44" s="86"/>
      <c r="Q44" s="86"/>
      <c r="R44" s="87"/>
      <c r="S44" s="87"/>
      <c r="T44" s="83"/>
      <c r="U44" s="83"/>
      <c r="V44" s="83"/>
      <c r="W44" s="83"/>
      <c r="X44" s="83"/>
      <c r="Y44" s="83"/>
    </row>
    <row r="45" spans="1:25" s="36" customFormat="1" ht="12.75" customHeight="1" x14ac:dyDescent="0.3">
      <c r="A45" s="54"/>
      <c r="B45" s="121" t="s">
        <v>43</v>
      </c>
      <c r="C45" s="121"/>
      <c r="D45" s="121"/>
      <c r="E45" s="121"/>
      <c r="F45" s="121"/>
      <c r="G45" s="121"/>
      <c r="H45" s="121"/>
      <c r="I45" s="121"/>
      <c r="J45" s="121"/>
      <c r="K45" s="54"/>
      <c r="M45" s="86"/>
      <c r="N45" s="86"/>
      <c r="O45" s="86"/>
      <c r="P45" s="86"/>
      <c r="Q45" s="86"/>
      <c r="R45" s="87"/>
      <c r="S45" s="87"/>
      <c r="T45" s="83"/>
      <c r="U45" s="83"/>
      <c r="V45" s="83"/>
      <c r="W45" s="83"/>
      <c r="X45" s="83"/>
      <c r="Y45" s="83"/>
    </row>
    <row r="46" spans="1:25" s="36" customFormat="1" ht="13.8" x14ac:dyDescent="0.3">
      <c r="A46" s="54"/>
      <c r="B46" s="121"/>
      <c r="C46" s="121"/>
      <c r="D46" s="121"/>
      <c r="E46" s="121"/>
      <c r="F46" s="121"/>
      <c r="G46" s="121"/>
      <c r="H46" s="121"/>
      <c r="I46" s="121"/>
      <c r="J46" s="121"/>
      <c r="K46" s="54"/>
      <c r="M46" s="86"/>
      <c r="N46" s="86"/>
      <c r="O46" s="86"/>
      <c r="P46" s="86"/>
      <c r="Q46" s="86"/>
      <c r="R46" s="87"/>
      <c r="S46" s="87"/>
      <c r="T46" s="83"/>
      <c r="U46" s="83"/>
      <c r="V46" s="83"/>
      <c r="W46" s="83"/>
      <c r="X46" s="83"/>
      <c r="Y46" s="83"/>
    </row>
    <row r="47" spans="1:25" s="36" customFormat="1" ht="13.8" x14ac:dyDescent="0.3">
      <c r="A47" s="54"/>
      <c r="B47" s="121"/>
      <c r="C47" s="121"/>
      <c r="D47" s="121"/>
      <c r="E47" s="121"/>
      <c r="F47" s="121"/>
      <c r="G47" s="121"/>
      <c r="H47" s="121"/>
      <c r="I47" s="121"/>
      <c r="J47" s="121"/>
      <c r="K47" s="54"/>
      <c r="M47" s="86"/>
      <c r="N47" s="86"/>
      <c r="O47" s="86"/>
      <c r="P47" s="86"/>
      <c r="Q47" s="86"/>
      <c r="R47" s="87"/>
      <c r="S47" s="87"/>
      <c r="T47" s="83"/>
      <c r="U47" s="83"/>
      <c r="V47" s="83"/>
      <c r="W47" s="83"/>
      <c r="X47" s="83"/>
      <c r="Y47" s="83"/>
    </row>
    <row r="48" spans="1:25" s="36" customFormat="1" ht="12.75" customHeight="1" x14ac:dyDescent="0.3">
      <c r="A48" s="54"/>
      <c r="B48" s="121"/>
      <c r="C48" s="121"/>
      <c r="D48" s="121"/>
      <c r="E48" s="121"/>
      <c r="F48" s="121"/>
      <c r="G48" s="121"/>
      <c r="H48" s="121"/>
      <c r="I48" s="121"/>
      <c r="J48" s="121"/>
      <c r="K48" s="54"/>
      <c r="M48" s="86"/>
      <c r="N48" s="86"/>
      <c r="O48" s="86"/>
      <c r="P48" s="86"/>
      <c r="Q48" s="86"/>
      <c r="R48" s="87"/>
      <c r="S48" s="87"/>
      <c r="T48" s="83"/>
      <c r="U48" s="83"/>
      <c r="V48" s="83"/>
      <c r="W48" s="83"/>
      <c r="X48" s="83"/>
      <c r="Y48" s="83"/>
    </row>
    <row r="49" spans="1:25" s="36" customFormat="1" ht="13.8" x14ac:dyDescent="0.3">
      <c r="A49" s="54"/>
      <c r="B49" s="54" t="s">
        <v>50</v>
      </c>
      <c r="C49" s="54"/>
      <c r="D49" s="54"/>
      <c r="E49" s="54"/>
      <c r="F49" s="54"/>
      <c r="G49" s="54"/>
      <c r="H49" s="54"/>
      <c r="I49" s="54"/>
      <c r="J49" s="54"/>
      <c r="K49" s="54"/>
      <c r="M49" s="86"/>
      <c r="N49" s="86"/>
      <c r="O49" s="86"/>
      <c r="P49" s="86"/>
      <c r="Q49" s="86"/>
      <c r="R49" s="87"/>
      <c r="S49" s="87"/>
      <c r="T49" s="83"/>
      <c r="U49" s="83"/>
      <c r="V49" s="83"/>
      <c r="W49" s="83"/>
      <c r="X49" s="83"/>
      <c r="Y49" s="83"/>
    </row>
    <row r="50" spans="1:25" s="36" customFormat="1" ht="13.8" x14ac:dyDescent="0.3">
      <c r="A50" s="54"/>
      <c r="B50" s="54"/>
      <c r="C50" s="54"/>
      <c r="D50" s="54"/>
      <c r="F50" s="117" t="s">
        <v>70</v>
      </c>
      <c r="G50" s="118"/>
      <c r="H50" s="54"/>
      <c r="I50" s="54"/>
      <c r="J50" s="54"/>
      <c r="K50" s="54"/>
      <c r="M50" s="86"/>
      <c r="N50" s="86"/>
      <c r="O50" s="86"/>
      <c r="P50" s="86"/>
      <c r="Q50" s="86"/>
      <c r="R50" s="87"/>
      <c r="S50" s="87"/>
      <c r="T50" s="83"/>
      <c r="U50" s="83"/>
      <c r="V50" s="83"/>
      <c r="W50" s="83"/>
      <c r="X50" s="83"/>
      <c r="Y50" s="83"/>
    </row>
    <row r="51" spans="1:25" s="36" customFormat="1" ht="13.8" x14ac:dyDescent="0.3">
      <c r="A51" s="54"/>
      <c r="B51" s="54"/>
      <c r="C51" s="54"/>
      <c r="D51" s="54"/>
      <c r="E51" s="54"/>
      <c r="F51" s="54"/>
      <c r="G51" s="54"/>
      <c r="H51" s="54"/>
      <c r="I51" s="54"/>
      <c r="J51" s="54"/>
      <c r="K51" s="54"/>
      <c r="M51" s="86"/>
      <c r="N51" s="86"/>
      <c r="O51" s="86"/>
      <c r="P51" s="86"/>
      <c r="Q51" s="86"/>
      <c r="R51" s="87"/>
      <c r="S51" s="87"/>
      <c r="T51" s="83"/>
      <c r="U51" s="83"/>
      <c r="V51" s="83"/>
      <c r="W51" s="83"/>
      <c r="X51" s="83"/>
      <c r="Y51" s="83"/>
    </row>
    <row r="52" spans="1:25" s="36" customFormat="1" ht="12.75" customHeight="1" x14ac:dyDescent="0.3">
      <c r="A52" s="54"/>
      <c r="B52" s="55" t="s">
        <v>51</v>
      </c>
      <c r="C52" s="54"/>
      <c r="D52" s="54"/>
      <c r="E52" s="54"/>
      <c r="F52" s="54"/>
      <c r="G52" s="54"/>
      <c r="H52" s="54"/>
      <c r="I52" s="54"/>
      <c r="J52" s="54"/>
      <c r="K52" s="54"/>
      <c r="M52" s="86"/>
      <c r="N52" s="86"/>
      <c r="O52" s="86"/>
      <c r="P52" s="86"/>
      <c r="Q52" s="86"/>
      <c r="R52" s="87"/>
      <c r="S52" s="87"/>
      <c r="T52" s="83"/>
      <c r="U52" s="83"/>
      <c r="V52" s="83"/>
      <c r="W52" s="83"/>
      <c r="X52" s="83"/>
      <c r="Y52" s="83"/>
    </row>
    <row r="53" spans="1:25" s="36" customFormat="1" ht="13.8" x14ac:dyDescent="0.3">
      <c r="A53" s="54"/>
      <c r="B53" s="54"/>
      <c r="C53" s="54"/>
      <c r="D53" s="54"/>
      <c r="E53" s="54"/>
      <c r="F53" s="54"/>
      <c r="G53" s="54"/>
      <c r="H53" s="54"/>
      <c r="I53" s="54"/>
      <c r="J53" s="54"/>
      <c r="K53" s="54"/>
      <c r="M53" s="86"/>
      <c r="N53" s="86"/>
      <c r="O53" s="86"/>
      <c r="P53" s="86"/>
      <c r="Q53" s="86"/>
      <c r="R53" s="87"/>
      <c r="S53" s="87"/>
      <c r="T53" s="83"/>
      <c r="U53" s="83"/>
      <c r="V53" s="83"/>
      <c r="W53" s="83"/>
      <c r="X53" s="83"/>
      <c r="Y53" s="83"/>
    </row>
    <row r="54" spans="1:25" s="36" customFormat="1" ht="13.8" x14ac:dyDescent="0.3">
      <c r="A54" s="54"/>
      <c r="B54" s="122" t="s">
        <v>52</v>
      </c>
      <c r="C54" s="122"/>
      <c r="D54" s="122"/>
      <c r="E54" s="122"/>
      <c r="F54" s="122"/>
      <c r="G54" s="122"/>
      <c r="H54" s="122"/>
      <c r="I54" s="122"/>
      <c r="J54" s="122"/>
      <c r="K54" s="54"/>
      <c r="M54" s="86"/>
      <c r="N54" s="86"/>
      <c r="O54" s="86"/>
      <c r="P54" s="86"/>
      <c r="Q54" s="86"/>
      <c r="R54" s="87"/>
      <c r="S54" s="87"/>
      <c r="T54" s="83"/>
      <c r="U54" s="83"/>
      <c r="V54" s="83"/>
      <c r="W54" s="83"/>
      <c r="X54" s="83"/>
      <c r="Y54" s="83"/>
    </row>
    <row r="55" spans="1:25" s="36" customFormat="1" ht="13.8" x14ac:dyDescent="0.3">
      <c r="A55" s="54"/>
      <c r="B55" s="122"/>
      <c r="C55" s="122"/>
      <c r="D55" s="122"/>
      <c r="E55" s="122"/>
      <c r="F55" s="122"/>
      <c r="G55" s="122"/>
      <c r="H55" s="122"/>
      <c r="I55" s="122"/>
      <c r="J55" s="122"/>
      <c r="K55" s="54"/>
      <c r="M55" s="86"/>
      <c r="N55" s="86"/>
      <c r="O55" s="86"/>
      <c r="P55" s="86"/>
      <c r="Q55" s="86"/>
      <c r="R55" s="87"/>
      <c r="S55" s="87"/>
      <c r="T55" s="83"/>
      <c r="U55" s="83"/>
      <c r="V55" s="83"/>
      <c r="W55" s="83"/>
      <c r="X55" s="83"/>
      <c r="Y55" s="83"/>
    </row>
    <row r="56" spans="1:25" s="36" customFormat="1" ht="13.8" x14ac:dyDescent="0.3">
      <c r="A56" s="54"/>
      <c r="B56" s="122"/>
      <c r="C56" s="122"/>
      <c r="D56" s="122"/>
      <c r="E56" s="122"/>
      <c r="F56" s="122"/>
      <c r="G56" s="122"/>
      <c r="H56" s="122"/>
      <c r="I56" s="122"/>
      <c r="J56" s="122"/>
      <c r="K56" s="54"/>
      <c r="M56" s="86"/>
      <c r="N56" s="86"/>
      <c r="O56"/>
      <c r="P56" s="86"/>
      <c r="Q56" s="86"/>
      <c r="R56" s="87"/>
      <c r="S56" s="87"/>
      <c r="T56" s="83"/>
      <c r="U56" s="83"/>
      <c r="V56" s="83"/>
      <c r="W56" s="83"/>
      <c r="X56" s="83"/>
      <c r="Y56" s="83"/>
    </row>
    <row r="57" spans="1:25" s="36" customFormat="1" ht="13.8" x14ac:dyDescent="0.3">
      <c r="A57" s="54"/>
      <c r="B57" s="54"/>
      <c r="C57" s="54"/>
      <c r="D57" s="54"/>
      <c r="F57" s="118"/>
      <c r="G57" s="54"/>
      <c r="H57" s="54"/>
      <c r="I57" s="54"/>
      <c r="J57" s="54"/>
      <c r="K57" s="54"/>
      <c r="M57" s="86"/>
      <c r="N57" s="86"/>
      <c r="O57" s="86"/>
      <c r="P57" s="86"/>
      <c r="Q57" s="86"/>
      <c r="R57" s="87"/>
      <c r="S57" s="87"/>
      <c r="T57" s="83"/>
      <c r="U57" s="83"/>
      <c r="V57" s="83"/>
      <c r="W57" s="83"/>
      <c r="X57" s="83"/>
      <c r="Y57" s="83"/>
    </row>
    <row r="58" spans="1:25" s="36" customFormat="1" ht="13.8" x14ac:dyDescent="0.3">
      <c r="A58" s="54"/>
      <c r="B58" s="54"/>
      <c r="C58" s="54"/>
      <c r="D58" s="54"/>
      <c r="E58" s="54"/>
      <c r="F58" s="54"/>
      <c r="G58" s="54"/>
      <c r="H58" s="54"/>
      <c r="I58" s="54"/>
      <c r="J58" s="54"/>
      <c r="K58" s="54"/>
      <c r="M58" s="86"/>
      <c r="N58" s="86"/>
      <c r="O58" s="86"/>
      <c r="P58" s="86"/>
      <c r="Q58" s="86"/>
      <c r="R58" s="87"/>
      <c r="S58" s="87"/>
      <c r="T58" s="83"/>
      <c r="U58" s="83"/>
      <c r="V58" s="83"/>
      <c r="W58" s="83"/>
      <c r="X58" s="83"/>
      <c r="Y58" s="83"/>
    </row>
    <row r="59" spans="1:25" s="36" customFormat="1" ht="13.8" x14ac:dyDescent="0.3">
      <c r="K59" s="54"/>
      <c r="M59" s="86"/>
      <c r="N59" s="86"/>
      <c r="O59" s="119"/>
      <c r="P59" s="86"/>
      <c r="Q59" s="86"/>
      <c r="R59" s="87"/>
      <c r="S59" s="87"/>
      <c r="T59" s="83"/>
      <c r="U59" s="83"/>
      <c r="V59" s="83"/>
      <c r="W59" s="83"/>
      <c r="X59" s="83"/>
      <c r="Y59" s="83"/>
    </row>
    <row r="60" spans="1:25" s="36" customFormat="1" ht="13.8" x14ac:dyDescent="0.3">
      <c r="A60" s="54"/>
      <c r="B60" s="54" t="s">
        <v>53</v>
      </c>
      <c r="C60" s="54"/>
      <c r="D60" s="54"/>
      <c r="E60" s="54"/>
      <c r="F60" s="54"/>
      <c r="G60" s="54"/>
      <c r="H60" s="54"/>
      <c r="I60" s="54"/>
      <c r="J60" s="54"/>
      <c r="K60" s="54"/>
      <c r="M60" s="86"/>
      <c r="N60" s="86"/>
      <c r="O60" s="86"/>
      <c r="P60" s="86"/>
      <c r="Q60" s="86"/>
      <c r="R60" s="87"/>
      <c r="S60" s="87"/>
      <c r="T60" s="83"/>
      <c r="U60" s="83"/>
      <c r="V60" s="83"/>
      <c r="W60" s="83"/>
      <c r="X60" s="83"/>
      <c r="Y60" s="83"/>
    </row>
    <row r="61" spans="1:25" s="36" customFormat="1" ht="13.8" x14ac:dyDescent="0.3">
      <c r="A61" s="54"/>
      <c r="C61" s="54"/>
      <c r="D61" s="54"/>
      <c r="F61" s="117" t="s">
        <v>71</v>
      </c>
      <c r="G61" s="120"/>
      <c r="H61" s="54"/>
      <c r="I61" s="54"/>
      <c r="J61" s="54"/>
      <c r="K61" s="54"/>
      <c r="M61" s="86"/>
      <c r="N61" s="86"/>
      <c r="O61" s="86"/>
      <c r="P61" s="86"/>
      <c r="Q61" s="86"/>
      <c r="R61" s="87"/>
      <c r="S61" s="87"/>
      <c r="T61" s="83"/>
      <c r="U61" s="83"/>
      <c r="V61" s="83"/>
      <c r="W61" s="83"/>
      <c r="X61" s="83"/>
      <c r="Y61" s="83"/>
    </row>
    <row r="62" spans="1:25" s="36" customFormat="1" ht="13.8" x14ac:dyDescent="0.3">
      <c r="A62" s="54"/>
      <c r="B62" s="54"/>
      <c r="C62" s="54"/>
      <c r="D62" s="54"/>
      <c r="E62" s="54"/>
      <c r="F62" s="54"/>
      <c r="G62" s="54"/>
      <c r="H62" s="54"/>
      <c r="I62" s="54"/>
      <c r="J62" s="54"/>
      <c r="K62" s="54"/>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6"/>
  <sheetViews>
    <sheetView tabSelected="1" view="pageBreakPreview" zoomScale="70" zoomScaleNormal="100" zoomScaleSheetLayoutView="70" workbookViewId="0">
      <selection activeCell="B14" sqref="B14:K14"/>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6" customFormat="1" ht="13.8" x14ac:dyDescent="0.3">
      <c r="A1" s="32"/>
      <c r="B1" s="33" t="s">
        <v>2</v>
      </c>
      <c r="C1" s="34" t="s">
        <v>11</v>
      </c>
      <c r="D1" s="32"/>
      <c r="E1" s="32"/>
      <c r="F1" s="33" t="s">
        <v>12</v>
      </c>
      <c r="G1" s="35">
        <f>X1</f>
        <v>1</v>
      </c>
      <c r="H1" s="32"/>
      <c r="I1" s="32"/>
      <c r="J1" s="32"/>
      <c r="K1" s="32"/>
      <c r="M1" s="37" t="s">
        <v>13</v>
      </c>
      <c r="N1" s="37" t="s">
        <v>14</v>
      </c>
      <c r="O1" s="37" t="s">
        <v>15</v>
      </c>
      <c r="P1" s="37" t="s">
        <v>15</v>
      </c>
      <c r="Q1" s="37" t="s">
        <v>15</v>
      </c>
      <c r="R1" s="37" t="s">
        <v>16</v>
      </c>
      <c r="S1" s="76" t="s">
        <v>17</v>
      </c>
      <c r="T1" s="77" t="s">
        <v>18</v>
      </c>
      <c r="W1" s="38" t="s">
        <v>19</v>
      </c>
      <c r="X1" s="39">
        <f>SUM(M:M)</f>
        <v>1</v>
      </c>
    </row>
    <row r="2" spans="1:196" s="36" customFormat="1" ht="13.8" x14ac:dyDescent="0.3">
      <c r="A2" s="32"/>
      <c r="B2" s="33" t="s">
        <v>4</v>
      </c>
      <c r="C2" s="34" t="s">
        <v>9</v>
      </c>
      <c r="D2" s="32"/>
      <c r="E2" s="32"/>
      <c r="F2" s="33" t="s">
        <v>7</v>
      </c>
      <c r="G2" s="34" t="s">
        <v>56</v>
      </c>
      <c r="H2" s="32"/>
      <c r="I2" s="32"/>
      <c r="J2" s="32"/>
      <c r="K2" s="32"/>
      <c r="M2" s="40" t="s">
        <v>20</v>
      </c>
      <c r="N2" s="40" t="s">
        <v>20</v>
      </c>
      <c r="O2" s="40" t="s">
        <v>14</v>
      </c>
      <c r="P2" s="40" t="s">
        <v>14</v>
      </c>
      <c r="Q2" s="40" t="s">
        <v>14</v>
      </c>
      <c r="R2" s="40" t="s">
        <v>20</v>
      </c>
      <c r="S2" s="78" t="s">
        <v>20</v>
      </c>
      <c r="T2" s="79"/>
      <c r="W2" s="38" t="s">
        <v>21</v>
      </c>
      <c r="X2" s="39">
        <f>SUM(N:N)</f>
        <v>0</v>
      </c>
    </row>
    <row r="3" spans="1:196" s="36" customFormat="1" ht="13.8" x14ac:dyDescent="0.3">
      <c r="A3" s="32"/>
      <c r="B3" s="33" t="s">
        <v>1</v>
      </c>
      <c r="C3" s="41" t="s">
        <v>22</v>
      </c>
      <c r="D3" s="32"/>
      <c r="E3" s="32"/>
      <c r="F3" s="33" t="s">
        <v>0</v>
      </c>
      <c r="G3" s="34" t="s">
        <v>73</v>
      </c>
      <c r="H3" s="32"/>
      <c r="I3" s="32"/>
      <c r="J3" s="32"/>
      <c r="K3" s="32"/>
      <c r="M3" s="40"/>
      <c r="N3" s="40"/>
      <c r="O3" s="40"/>
      <c r="P3" s="40"/>
      <c r="Q3" s="40"/>
      <c r="R3" s="40"/>
      <c r="S3" s="78"/>
      <c r="T3" s="79"/>
      <c r="W3" s="38" t="s">
        <v>23</v>
      </c>
      <c r="X3" s="39">
        <f>SUM(O:O)</f>
        <v>0</v>
      </c>
    </row>
    <row r="4" spans="1:196" s="36" customFormat="1" ht="13.8" x14ac:dyDescent="0.3">
      <c r="A4" s="32"/>
      <c r="B4" s="33" t="s">
        <v>24</v>
      </c>
      <c r="C4" s="35"/>
      <c r="D4" s="32"/>
      <c r="E4" s="32"/>
      <c r="F4" s="33" t="s">
        <v>25</v>
      </c>
      <c r="G4" s="34" t="s">
        <v>40</v>
      </c>
      <c r="H4" s="32"/>
      <c r="I4" s="32"/>
      <c r="J4" s="32"/>
      <c r="K4" s="32"/>
      <c r="M4" s="40"/>
      <c r="N4" s="40"/>
      <c r="O4" s="40"/>
      <c r="P4" s="40"/>
      <c r="Q4" s="42"/>
      <c r="R4" s="43"/>
      <c r="S4" s="80"/>
      <c r="T4" s="79"/>
      <c r="W4" s="38" t="s">
        <v>23</v>
      </c>
      <c r="X4" s="39">
        <f>SUM(P:P)</f>
        <v>0</v>
      </c>
    </row>
    <row r="5" spans="1:196" s="36" customFormat="1" ht="13.8" x14ac:dyDescent="0.3">
      <c r="A5" s="32"/>
      <c r="B5" s="33" t="s">
        <v>27</v>
      </c>
      <c r="C5" s="35" t="s">
        <v>41</v>
      </c>
      <c r="D5" s="32"/>
      <c r="E5" s="33"/>
      <c r="F5" s="32"/>
      <c r="G5" s="32"/>
      <c r="H5" s="32"/>
      <c r="I5" s="32"/>
      <c r="J5" s="32"/>
      <c r="K5" s="32"/>
      <c r="M5" s="40"/>
      <c r="N5" s="40"/>
      <c r="O5" s="40"/>
      <c r="P5" s="40"/>
      <c r="Q5" s="42"/>
      <c r="R5" s="43"/>
      <c r="S5" s="80"/>
      <c r="T5" s="79"/>
      <c r="W5" s="38" t="s">
        <v>23</v>
      </c>
      <c r="X5" s="39">
        <f>SUM(Q:Q)</f>
        <v>0</v>
      </c>
    </row>
    <row r="6" spans="1:196" s="36" customFormat="1" ht="13.8" x14ac:dyDescent="0.3">
      <c r="A6" s="32"/>
      <c r="B6" s="32" t="s">
        <v>8</v>
      </c>
      <c r="C6" s="44"/>
      <c r="D6" s="32"/>
      <c r="E6" s="32"/>
      <c r="F6" s="32"/>
      <c r="G6" s="32"/>
      <c r="H6" s="32"/>
      <c r="I6" s="32"/>
      <c r="J6" s="32"/>
      <c r="K6" s="32"/>
      <c r="M6" s="40"/>
      <c r="N6" s="40"/>
      <c r="O6" s="40"/>
      <c r="P6" s="40"/>
      <c r="Q6" s="42"/>
      <c r="R6" s="43"/>
      <c r="S6" s="80"/>
      <c r="T6" s="79"/>
      <c r="W6" s="38" t="s">
        <v>28</v>
      </c>
      <c r="X6" s="39">
        <f>SUM(R:R)</f>
        <v>0</v>
      </c>
    </row>
    <row r="7" spans="1:196" s="36" customFormat="1" ht="13.8" x14ac:dyDescent="0.3">
      <c r="A7" s="32"/>
      <c r="B7" s="32"/>
      <c r="C7" s="32"/>
      <c r="D7" s="32"/>
      <c r="E7" s="32"/>
      <c r="F7" s="32"/>
      <c r="G7" s="32"/>
      <c r="H7" s="32"/>
      <c r="I7" s="32"/>
      <c r="J7" s="32"/>
      <c r="K7" s="32"/>
      <c r="M7" s="40"/>
      <c r="N7" s="40"/>
      <c r="O7" s="40"/>
      <c r="P7" s="40"/>
      <c r="Q7" s="42"/>
      <c r="R7" s="43"/>
      <c r="S7" s="80"/>
      <c r="T7" s="79"/>
      <c r="W7" s="38" t="s">
        <v>29</v>
      </c>
      <c r="X7" s="39">
        <f>SUM(S:S)</f>
        <v>0</v>
      </c>
    </row>
    <row r="8" spans="1:196" s="36" customFormat="1" ht="13.8" x14ac:dyDescent="0.3">
      <c r="A8" s="45"/>
      <c r="E8" s="38" t="s">
        <v>2</v>
      </c>
      <c r="F8" s="39" t="str">
        <f>$C$1</f>
        <v>R. Abbott</v>
      </c>
      <c r="H8" s="46"/>
      <c r="I8" s="38" t="s">
        <v>3</v>
      </c>
      <c r="J8" s="47" t="str">
        <f>$G$2</f>
        <v>AA-SM-103-002-006</v>
      </c>
      <c r="K8" s="48"/>
      <c r="L8" s="49"/>
      <c r="M8" s="40"/>
      <c r="N8" s="40"/>
      <c r="O8" s="40"/>
      <c r="P8" s="40"/>
      <c r="Q8" s="40"/>
      <c r="R8" s="40"/>
      <c r="S8" s="40"/>
      <c r="T8" s="40"/>
    </row>
    <row r="9" spans="1:196" s="36" customFormat="1" ht="13.8" x14ac:dyDescent="0.3">
      <c r="E9" s="38" t="s">
        <v>4</v>
      </c>
      <c r="F9" s="46" t="str">
        <f>$C$2</f>
        <v xml:space="preserve"> </v>
      </c>
      <c r="H9" s="46"/>
      <c r="I9" s="38" t="s">
        <v>5</v>
      </c>
      <c r="J9" s="48" t="str">
        <f>$G$3</f>
        <v>A</v>
      </c>
      <c r="K9" s="48"/>
      <c r="L9" s="49"/>
      <c r="M9" s="40">
        <v>1</v>
      </c>
      <c r="N9" s="40"/>
      <c r="O9" s="40"/>
      <c r="P9" s="40"/>
      <c r="Q9" s="40"/>
      <c r="R9" s="40"/>
      <c r="S9" s="40"/>
      <c r="T9" s="40"/>
    </row>
    <row r="10" spans="1:196" s="36" customFormat="1" ht="13.8" x14ac:dyDescent="0.3">
      <c r="E10" s="38" t="s">
        <v>1</v>
      </c>
      <c r="F10" s="46" t="str">
        <f>$C$3</f>
        <v>20/10/2013</v>
      </c>
      <c r="H10" s="46"/>
      <c r="I10" s="38" t="s">
        <v>6</v>
      </c>
      <c r="J10" s="39" t="str">
        <f>L10&amp;" of "&amp;$G$1</f>
        <v>1 of 1</v>
      </c>
      <c r="K10" s="46"/>
      <c r="L10" s="49">
        <f>SUM($M$1:M9)</f>
        <v>1</v>
      </c>
      <c r="M10" s="40"/>
      <c r="N10" s="40"/>
      <c r="O10" s="40"/>
      <c r="P10" s="40"/>
      <c r="Q10" s="40"/>
      <c r="R10" s="40"/>
      <c r="S10" s="40"/>
      <c r="T10" s="40"/>
    </row>
    <row r="11" spans="1:196" s="36" customFormat="1" ht="13.8" x14ac:dyDescent="0.3">
      <c r="A11" s="2"/>
      <c r="B11" s="2"/>
      <c r="C11" s="2"/>
      <c r="D11" s="2"/>
      <c r="E11" s="38" t="s">
        <v>30</v>
      </c>
      <c r="F11" s="46" t="str">
        <f>$C$5</f>
        <v>STANDARD SPREADSHEET METHOD</v>
      </c>
      <c r="I11" s="50"/>
      <c r="J11" s="39"/>
      <c r="M11" s="40"/>
      <c r="N11" s="40"/>
      <c r="O11" s="40"/>
      <c r="P11" s="40"/>
      <c r="Q11" s="40"/>
      <c r="R11" s="40"/>
      <c r="S11" s="40"/>
      <c r="T11" s="40"/>
    </row>
    <row r="12" spans="1:196" s="1" customFormat="1" x14ac:dyDescent="0.3">
      <c r="A12" s="14"/>
      <c r="B12" s="52" t="str">
        <f>$G$4</f>
        <v>SIMPLE UNCORED PLATE BUCKLING ANALYSIS</v>
      </c>
      <c r="C12" s="14"/>
      <c r="D12" s="14"/>
      <c r="E12" s="14"/>
      <c r="F12" s="14"/>
      <c r="G12" s="14"/>
      <c r="H12" s="14"/>
      <c r="I12" s="14"/>
      <c r="J12" s="14"/>
      <c r="K12" s="14"/>
      <c r="L12" s="81"/>
      <c r="M12" s="3"/>
      <c r="N12" s="3"/>
      <c r="O12" s="3"/>
      <c r="P12" s="3"/>
      <c r="Q12" s="3"/>
      <c r="R12" s="3"/>
      <c r="S12" s="3"/>
      <c r="T12" s="3"/>
      <c r="U12" s="81"/>
      <c r="AM12" s="71"/>
      <c r="AN12" s="71"/>
    </row>
    <row r="13" spans="1:196" s="1" customFormat="1" ht="13.8" x14ac:dyDescent="0.3">
      <c r="A13" s="14"/>
      <c r="B13" s="56" t="s">
        <v>55</v>
      </c>
      <c r="C13" s="14"/>
      <c r="D13" s="14"/>
      <c r="E13" s="14"/>
      <c r="F13" s="14"/>
      <c r="G13" s="14"/>
      <c r="H13" s="14"/>
      <c r="I13" s="14"/>
      <c r="J13" s="14"/>
      <c r="K13" s="14"/>
      <c r="L13" s="81"/>
      <c r="M13" s="3"/>
      <c r="N13" s="3"/>
      <c r="O13" s="3"/>
      <c r="P13" s="3"/>
      <c r="Q13" s="3"/>
      <c r="R13" s="3"/>
      <c r="S13" s="93"/>
      <c r="T13" s="3"/>
      <c r="U13" s="81"/>
      <c r="AF13" s="100"/>
      <c r="AG13" s="73">
        <v>1</v>
      </c>
      <c r="AH13" s="73">
        <v>2</v>
      </c>
      <c r="AI13" s="73">
        <v>3</v>
      </c>
      <c r="AJ13" s="73">
        <v>4</v>
      </c>
      <c r="AK13" s="73">
        <v>5</v>
      </c>
      <c r="AL13" s="73">
        <v>6</v>
      </c>
      <c r="AM13" s="73">
        <v>7</v>
      </c>
      <c r="AN13" s="73">
        <v>8</v>
      </c>
      <c r="AO13" s="73">
        <v>9</v>
      </c>
      <c r="AP13" s="73">
        <v>10</v>
      </c>
    </row>
    <row r="14" spans="1:196" x14ac:dyDescent="0.3">
      <c r="B14" s="125" t="s">
        <v>72</v>
      </c>
      <c r="C14" s="125"/>
      <c r="D14" s="125"/>
      <c r="E14" s="125"/>
      <c r="F14" s="125"/>
      <c r="G14" s="125"/>
      <c r="H14" s="125"/>
      <c r="I14" s="125"/>
      <c r="J14" s="125"/>
      <c r="K14" s="125"/>
      <c r="AF14" s="101"/>
      <c r="AG14" s="102" t="s">
        <v>57</v>
      </c>
      <c r="AH14" s="102" t="s">
        <v>57</v>
      </c>
      <c r="AI14" s="102" t="s">
        <v>57</v>
      </c>
      <c r="AJ14" s="102" t="s">
        <v>57</v>
      </c>
      <c r="AK14" s="102" t="s">
        <v>57</v>
      </c>
      <c r="AL14" s="102" t="s">
        <v>57</v>
      </c>
      <c r="AM14" s="102" t="s">
        <v>57</v>
      </c>
      <c r="AN14" s="102" t="s">
        <v>57</v>
      </c>
      <c r="AO14" s="102" t="s">
        <v>57</v>
      </c>
      <c r="AP14" s="102" t="s">
        <v>57</v>
      </c>
      <c r="CN14" s="15"/>
      <c r="CO14" s="24"/>
      <c r="CQ14" s="13"/>
      <c r="CR14" s="13"/>
      <c r="CS14" s="13"/>
      <c r="CU14" s="25"/>
      <c r="CW14" s="16"/>
      <c r="CX14" s="16"/>
      <c r="CY14" s="16"/>
      <c r="CZ14" s="16"/>
      <c r="DA14" s="16"/>
      <c r="DB14" s="16"/>
      <c r="DF14" s="15"/>
      <c r="DG14" s="24"/>
      <c r="DJ14" s="15"/>
      <c r="DK14" s="24"/>
      <c r="DM14" s="13"/>
      <c r="DN14" s="13"/>
      <c r="DO14" s="13"/>
      <c r="DQ14" s="26"/>
      <c r="DR14" s="26"/>
      <c r="DS14" s="26"/>
      <c r="FC14" s="18"/>
      <c r="FD14" s="18"/>
      <c r="FE14" s="18"/>
      <c r="FF14" s="18"/>
      <c r="FG14" s="18"/>
      <c r="FH14" s="18"/>
      <c r="FI14" s="18"/>
      <c r="FK14" s="23"/>
      <c r="FL14" s="11"/>
      <c r="FM14" s="11"/>
      <c r="FN14" s="11"/>
      <c r="FO14" s="11"/>
      <c r="FP14" s="11"/>
      <c r="FQ14" s="11"/>
      <c r="FR14" s="23"/>
      <c r="FS14" s="17"/>
      <c r="FT14" s="11"/>
      <c r="FU14" s="10"/>
      <c r="FV14" s="20"/>
      <c r="FW14" s="11"/>
      <c r="FX14" s="20"/>
      <c r="FY14" s="23"/>
      <c r="FZ14" s="17"/>
      <c r="GA14" s="11"/>
      <c r="GB14" s="17"/>
      <c r="GC14" s="20"/>
      <c r="GD14" s="17"/>
      <c r="GE14" s="20"/>
      <c r="GG14" s="11"/>
      <c r="GH14" s="21"/>
      <c r="GI14" s="21"/>
      <c r="GJ14" s="21"/>
      <c r="GK14" s="21"/>
      <c r="GL14" s="21"/>
      <c r="GM14" s="21"/>
      <c r="GN14" s="21"/>
    </row>
    <row r="15" spans="1:196" ht="13.8" x14ac:dyDescent="0.3">
      <c r="A15" s="6"/>
      <c r="B15" s="91" t="s">
        <v>61</v>
      </c>
      <c r="C15" s="6"/>
      <c r="D15" s="6"/>
      <c r="E15" s="6"/>
      <c r="F15" s="6"/>
      <c r="G15" s="6"/>
      <c r="H15" s="6"/>
      <c r="I15" s="6"/>
      <c r="J15" s="6"/>
      <c r="K15" s="6"/>
      <c r="AF15" s="101" t="s">
        <v>60</v>
      </c>
      <c r="AG15" s="102">
        <v>999999</v>
      </c>
      <c r="AH15" s="102">
        <v>5</v>
      </c>
      <c r="AI15" s="102">
        <v>2.5</v>
      </c>
      <c r="AJ15" s="102">
        <v>1.67</v>
      </c>
      <c r="AK15" s="102">
        <v>1.25</v>
      </c>
      <c r="AL15" s="102">
        <v>1</v>
      </c>
      <c r="AM15" s="102">
        <v>0.8</v>
      </c>
      <c r="AN15" s="102">
        <v>0.6</v>
      </c>
      <c r="AO15" s="102">
        <v>0.4</v>
      </c>
      <c r="AP15" s="102">
        <v>0.2</v>
      </c>
      <c r="CN15" s="15"/>
      <c r="CO15" s="24"/>
      <c r="CQ15" s="13"/>
      <c r="CR15" s="13"/>
      <c r="CS15" s="13"/>
      <c r="CU15" s="25"/>
      <c r="CW15" s="16"/>
      <c r="CX15" s="16"/>
      <c r="CY15" s="16"/>
      <c r="CZ15" s="16"/>
      <c r="DA15" s="16"/>
      <c r="DB15" s="16"/>
      <c r="DF15" s="15"/>
      <c r="DG15" s="24"/>
      <c r="DJ15" s="15"/>
      <c r="DK15" s="24"/>
      <c r="DM15" s="13"/>
      <c r="DN15" s="13"/>
      <c r="DO15" s="13"/>
      <c r="DQ15" s="26"/>
      <c r="DR15" s="26"/>
      <c r="DS15" s="26"/>
      <c r="FC15" s="18"/>
      <c r="FD15" s="18"/>
      <c r="FE15" s="18"/>
      <c r="FF15" s="18"/>
      <c r="FG15" s="18"/>
      <c r="FH15" s="18"/>
      <c r="FI15" s="18"/>
      <c r="FK15" s="23"/>
      <c r="FL15" s="11"/>
      <c r="FM15" s="11"/>
      <c r="FN15" s="11"/>
      <c r="FO15" s="11"/>
      <c r="FP15" s="11"/>
      <c r="FQ15" s="11"/>
      <c r="FR15" s="23"/>
      <c r="FS15" s="17"/>
      <c r="FT15" s="11"/>
      <c r="FU15" s="10"/>
      <c r="FV15" s="20"/>
      <c r="FW15" s="11"/>
      <c r="FX15" s="20"/>
      <c r="FY15" s="23"/>
      <c r="FZ15" s="17"/>
      <c r="GA15" s="11"/>
      <c r="GB15" s="17"/>
      <c r="GC15" s="20"/>
      <c r="GD15" s="17"/>
      <c r="GE15" s="20"/>
      <c r="GG15" s="11"/>
      <c r="GH15" s="21"/>
      <c r="GI15" s="21"/>
      <c r="GJ15" s="21"/>
      <c r="GK15" s="21"/>
      <c r="GL15" s="21"/>
      <c r="GM15" s="21"/>
      <c r="GN15" s="21"/>
    </row>
    <row r="16" spans="1:196" ht="13.8" x14ac:dyDescent="0.3">
      <c r="A16" s="1"/>
      <c r="B16" s="110" t="s">
        <v>66</v>
      </c>
      <c r="C16" s="110"/>
      <c r="D16" s="110"/>
      <c r="E16" s="110"/>
      <c r="F16" s="110"/>
      <c r="G16" s="110"/>
      <c r="H16" s="110"/>
      <c r="I16" s="110"/>
      <c r="J16" s="110"/>
      <c r="K16" s="1"/>
      <c r="AE16" s="6">
        <v>1</v>
      </c>
      <c r="AF16" s="98">
        <v>0</v>
      </c>
      <c r="AG16" s="98">
        <v>3.5</v>
      </c>
      <c r="AH16" s="98">
        <v>3.9</v>
      </c>
      <c r="AI16" s="98">
        <v>4.3499999999999996</v>
      </c>
      <c r="AJ16" s="98">
        <v>4.7</v>
      </c>
      <c r="AK16" s="98">
        <v>5.0999999999999996</v>
      </c>
      <c r="AL16" s="98">
        <v>5.55</v>
      </c>
      <c r="AM16" s="98">
        <v>5.9</v>
      </c>
      <c r="AN16" s="98">
        <v>6.6</v>
      </c>
      <c r="AO16" s="98">
        <v>7.8</v>
      </c>
      <c r="AP16" s="98">
        <v>11</v>
      </c>
      <c r="AQ16" s="101"/>
      <c r="CN16" s="15"/>
      <c r="CO16" s="24"/>
      <c r="CQ16" s="13"/>
      <c r="CR16" s="13"/>
      <c r="CS16" s="13"/>
      <c r="CU16" s="25"/>
      <c r="CW16" s="16"/>
      <c r="CX16" s="16"/>
      <c r="CY16" s="16"/>
      <c r="CZ16" s="16"/>
      <c r="DA16" s="16"/>
      <c r="DB16" s="16"/>
      <c r="DF16" s="15"/>
      <c r="DG16" s="24"/>
      <c r="DJ16" s="15"/>
      <c r="DK16" s="24"/>
      <c r="DM16" s="13"/>
      <c r="DN16" s="13"/>
      <c r="DO16" s="13"/>
      <c r="DQ16" s="26"/>
      <c r="DR16" s="26"/>
      <c r="DS16" s="26"/>
      <c r="FC16" s="18"/>
      <c r="FD16" s="18"/>
      <c r="FE16" s="18"/>
      <c r="FF16" s="18"/>
      <c r="FG16" s="18"/>
      <c r="FH16" s="18"/>
      <c r="FI16" s="18"/>
      <c r="FK16" s="23"/>
      <c r="FL16" s="11"/>
      <c r="FM16" s="11"/>
      <c r="FN16" s="11"/>
      <c r="FO16" s="11"/>
      <c r="FP16" s="11"/>
      <c r="FQ16" s="11"/>
      <c r="FR16" s="23"/>
      <c r="FS16" s="17"/>
      <c r="FT16" s="11"/>
      <c r="FU16" s="10"/>
      <c r="FV16" s="20"/>
      <c r="FW16" s="11"/>
      <c r="FX16" s="20"/>
      <c r="FY16" s="23"/>
      <c r="FZ16" s="17"/>
      <c r="GA16" s="11"/>
      <c r="GB16" s="17"/>
      <c r="GC16" s="20"/>
      <c r="GD16" s="17"/>
      <c r="GE16" s="20"/>
      <c r="GG16" s="11"/>
      <c r="GH16" s="21"/>
      <c r="GI16" s="21"/>
      <c r="GJ16" s="21"/>
      <c r="GK16" s="21"/>
      <c r="GL16" s="21"/>
      <c r="GM16" s="21"/>
      <c r="GN16" s="21"/>
    </row>
    <row r="17" spans="1:196" ht="13.8" x14ac:dyDescent="0.3">
      <c r="A17" s="1"/>
      <c r="B17" s="110"/>
      <c r="C17" s="110"/>
      <c r="D17" s="110"/>
      <c r="E17" s="110"/>
      <c r="F17" s="110"/>
      <c r="G17" s="110"/>
      <c r="H17" s="110"/>
      <c r="I17" s="110"/>
      <c r="J17" s="110"/>
      <c r="K17" s="1"/>
      <c r="AE17" s="6">
        <v>2</v>
      </c>
      <c r="AF17" s="98">
        <v>0.1</v>
      </c>
      <c r="AG17" s="98">
        <v>3.55</v>
      </c>
      <c r="AH17" s="98">
        <v>3.9</v>
      </c>
      <c r="AI17" s="98">
        <v>4.3499999999999996</v>
      </c>
      <c r="AJ17" s="98">
        <v>4.7</v>
      </c>
      <c r="AK17" s="98">
        <v>5.05</v>
      </c>
      <c r="AL17" s="98">
        <v>5.5</v>
      </c>
      <c r="AM17" s="98">
        <v>5.85</v>
      </c>
      <c r="AN17" s="98">
        <v>6.6</v>
      </c>
      <c r="AO17" s="98">
        <v>7.9</v>
      </c>
      <c r="AP17" s="98">
        <v>11.1</v>
      </c>
      <c r="AQ17" s="101"/>
      <c r="CN17" s="15"/>
      <c r="CO17" s="24"/>
      <c r="CQ17" s="13"/>
      <c r="CR17" s="13"/>
      <c r="CS17" s="13"/>
      <c r="CU17" s="25"/>
      <c r="CW17" s="16"/>
      <c r="CX17" s="16"/>
      <c r="CY17" s="16"/>
      <c r="CZ17" s="16"/>
      <c r="DA17" s="16"/>
      <c r="DB17" s="16"/>
      <c r="DF17" s="15"/>
      <c r="DG17" s="24"/>
      <c r="DJ17" s="15"/>
      <c r="DK17" s="24"/>
      <c r="DM17" s="13"/>
      <c r="DN17" s="13"/>
      <c r="DO17" s="13"/>
      <c r="DQ17" s="26"/>
      <c r="DR17" s="26"/>
      <c r="DS17" s="26"/>
      <c r="FC17" s="18"/>
      <c r="FD17" s="18"/>
      <c r="FE17" s="18"/>
      <c r="FF17" s="18"/>
      <c r="FG17" s="18"/>
      <c r="FH17" s="18"/>
      <c r="FI17" s="18"/>
      <c r="FK17" s="23"/>
      <c r="FL17" s="11"/>
      <c r="FM17" s="11"/>
      <c r="FN17" s="11"/>
      <c r="FO17" s="11"/>
      <c r="FP17" s="11"/>
      <c r="FQ17" s="11"/>
      <c r="FR17" s="23"/>
      <c r="FS17" s="17"/>
      <c r="FT17" s="11"/>
      <c r="FU17" s="10"/>
      <c r="FV17" s="20"/>
      <c r="FW17" s="11"/>
      <c r="FX17" s="20"/>
      <c r="FY17" s="23"/>
      <c r="FZ17" s="17"/>
      <c r="GA17" s="11"/>
      <c r="GB17" s="17"/>
      <c r="GC17" s="20"/>
      <c r="GD17" s="17"/>
      <c r="GE17" s="20"/>
      <c r="GG17" s="11"/>
      <c r="GH17" s="21"/>
      <c r="GI17" s="21"/>
      <c r="GJ17" s="21"/>
      <c r="GK17" s="21"/>
      <c r="GL17" s="21"/>
      <c r="GM17" s="21"/>
      <c r="GN17" s="21"/>
    </row>
    <row r="18" spans="1:196" ht="12.75" customHeight="1" x14ac:dyDescent="0.3">
      <c r="A18" s="6"/>
      <c r="B18" s="56" t="s">
        <v>34</v>
      </c>
      <c r="C18" s="6"/>
      <c r="D18" s="6"/>
      <c r="E18" s="6"/>
      <c r="F18" s="6"/>
      <c r="G18" s="6"/>
      <c r="H18" s="6"/>
      <c r="I18" s="1"/>
      <c r="J18" s="1"/>
      <c r="K18" s="1"/>
      <c r="AD18" s="2"/>
      <c r="AE18" s="2">
        <v>3</v>
      </c>
      <c r="AF18" s="98">
        <v>0.2</v>
      </c>
      <c r="AG18" s="99">
        <v>3.6</v>
      </c>
      <c r="AH18" s="99">
        <v>3.95</v>
      </c>
      <c r="AI18" s="99">
        <v>4.4000000000000004</v>
      </c>
      <c r="AJ18" s="99">
        <v>4.8499999999999996</v>
      </c>
      <c r="AK18" s="99">
        <v>5.15</v>
      </c>
      <c r="AL18" s="99">
        <v>5.6</v>
      </c>
      <c r="AM18" s="99">
        <v>6.05</v>
      </c>
      <c r="AN18" s="99">
        <v>6.8</v>
      </c>
      <c r="AO18" s="99">
        <v>8.25</v>
      </c>
      <c r="AP18" s="99">
        <v>11.6</v>
      </c>
      <c r="AQ18" s="103"/>
      <c r="CN18" s="15"/>
      <c r="CO18" s="24"/>
      <c r="CQ18" s="13"/>
      <c r="CR18" s="13"/>
      <c r="CS18" s="13"/>
      <c r="CU18" s="25"/>
      <c r="CW18" s="16"/>
      <c r="CX18" s="16"/>
      <c r="CY18" s="16"/>
      <c r="CZ18" s="16"/>
      <c r="DA18" s="16"/>
      <c r="DB18" s="16"/>
      <c r="DF18" s="15"/>
      <c r="DG18" s="24"/>
      <c r="DJ18" s="15"/>
      <c r="DK18" s="24"/>
      <c r="DM18" s="13"/>
      <c r="DN18" s="13"/>
      <c r="DO18" s="13"/>
      <c r="DQ18" s="26"/>
      <c r="DR18" s="26"/>
      <c r="DS18" s="26"/>
      <c r="FC18" s="18"/>
      <c r="FD18" s="18"/>
      <c r="FE18" s="18"/>
      <c r="FF18" s="18"/>
      <c r="FG18" s="18"/>
      <c r="FH18" s="18"/>
      <c r="FI18" s="18"/>
      <c r="FK18" s="23"/>
      <c r="FL18" s="10"/>
      <c r="FM18" s="11"/>
      <c r="FN18" s="10"/>
      <c r="FO18" s="11"/>
      <c r="FP18" s="11"/>
      <c r="FQ18" s="11"/>
      <c r="FR18" s="23"/>
      <c r="FS18" s="10"/>
      <c r="FT18" s="11"/>
      <c r="FU18" s="10"/>
      <c r="FV18" s="20"/>
      <c r="FW18" s="10"/>
      <c r="FX18" s="20"/>
      <c r="FY18" s="23"/>
      <c r="FZ18" s="17"/>
      <c r="GA18" s="11"/>
      <c r="GB18" s="20"/>
      <c r="GC18" s="20"/>
      <c r="GD18" s="20"/>
      <c r="GE18" s="20"/>
      <c r="GG18" s="11"/>
      <c r="GH18" s="21"/>
      <c r="GI18" s="21"/>
      <c r="GJ18" s="21"/>
      <c r="GK18" s="21"/>
      <c r="GL18" s="21"/>
      <c r="GM18" s="21"/>
      <c r="GN18" s="21"/>
    </row>
    <row r="19" spans="1:196" ht="13.8" x14ac:dyDescent="0.3">
      <c r="A19" s="6"/>
      <c r="B19" s="57">
        <v>362437.69136052375</v>
      </c>
      <c r="C19" s="58">
        <v>98890.914358404771</v>
      </c>
      <c r="D19" s="58">
        <v>-26683.991853226406</v>
      </c>
      <c r="E19" s="59">
        <v>-7.9580786405131221E-13</v>
      </c>
      <c r="F19" s="60">
        <v>-1.1368683772161603E-13</v>
      </c>
      <c r="G19" s="61">
        <v>1.7053025658242404E-13</v>
      </c>
      <c r="H19" s="6"/>
      <c r="I19" s="1"/>
      <c r="J19" s="1"/>
      <c r="K19" s="1"/>
      <c r="AE19" s="6">
        <v>4</v>
      </c>
      <c r="AF19" s="98">
        <v>0.3</v>
      </c>
      <c r="AG19" s="98">
        <v>3.65</v>
      </c>
      <c r="AH19" s="98">
        <v>4.0999999999999996</v>
      </c>
      <c r="AI19" s="98">
        <v>4.5</v>
      </c>
      <c r="AJ19" s="98">
        <v>5</v>
      </c>
      <c r="AK19" s="98">
        <v>5.4</v>
      </c>
      <c r="AL19" s="98">
        <v>5.9</v>
      </c>
      <c r="AM19" s="98">
        <v>6.35</v>
      </c>
      <c r="AN19" s="98">
        <v>7.1</v>
      </c>
      <c r="AO19" s="98">
        <v>8.6999999999999993</v>
      </c>
      <c r="AP19" s="98">
        <v>12.5</v>
      </c>
      <c r="AQ19" s="101"/>
      <c r="CN19" s="15"/>
      <c r="CO19" s="24"/>
      <c r="CQ19" s="13"/>
      <c r="CR19" s="13"/>
      <c r="CS19" s="13"/>
      <c r="CU19" s="25"/>
      <c r="CW19" s="16"/>
      <c r="CX19" s="16"/>
      <c r="CY19" s="16"/>
      <c r="CZ19" s="16"/>
      <c r="DA19" s="16"/>
      <c r="DB19" s="16"/>
      <c r="DF19" s="15"/>
      <c r="DG19" s="24"/>
      <c r="DJ19" s="15"/>
      <c r="DK19" s="24"/>
      <c r="DM19" s="13"/>
      <c r="DN19" s="13"/>
      <c r="DO19" s="13"/>
      <c r="DQ19" s="26"/>
      <c r="DR19" s="26"/>
      <c r="DS19" s="26"/>
      <c r="FC19" s="18"/>
      <c r="FD19" s="18"/>
      <c r="FE19" s="18"/>
      <c r="FF19" s="18"/>
      <c r="FG19" s="18"/>
      <c r="FH19" s="18"/>
      <c r="FI19" s="18"/>
      <c r="FK19" s="23"/>
      <c r="FL19" s="10"/>
      <c r="FM19" s="11"/>
      <c r="FN19" s="10"/>
      <c r="FO19" s="11"/>
      <c r="FP19" s="11"/>
      <c r="FQ19" s="11"/>
      <c r="FR19" s="23"/>
      <c r="FS19" s="10"/>
      <c r="FT19" s="11"/>
      <c r="FU19" s="19"/>
      <c r="FV19" s="20"/>
      <c r="FW19" s="10"/>
      <c r="FX19" s="20"/>
      <c r="FY19" s="23"/>
      <c r="FZ19" s="17"/>
      <c r="GA19" s="11"/>
      <c r="GB19" s="20"/>
      <c r="GC19" s="20"/>
      <c r="GD19" s="20"/>
      <c r="GE19" s="20"/>
      <c r="GF19" s="23"/>
      <c r="GG19" s="11"/>
      <c r="GH19" s="21"/>
      <c r="GI19" s="21"/>
      <c r="GJ19" s="21"/>
      <c r="GK19" s="21"/>
      <c r="GL19" s="21"/>
      <c r="GM19" s="21"/>
      <c r="GN19" s="21"/>
    </row>
    <row r="20" spans="1:196" ht="13.8" x14ac:dyDescent="0.3">
      <c r="A20" s="6"/>
      <c r="B20" s="62">
        <v>98890.914358404771</v>
      </c>
      <c r="C20" s="63">
        <v>362437.69136052375</v>
      </c>
      <c r="D20" s="63">
        <v>-26683.99185322638</v>
      </c>
      <c r="E20" s="64">
        <v>-1.1368683772161603E-13</v>
      </c>
      <c r="F20" s="28">
        <v>-7.9580786405131221E-13</v>
      </c>
      <c r="G20" s="65">
        <v>1.7053025658242404E-13</v>
      </c>
      <c r="H20" s="6"/>
      <c r="I20" s="15" t="s">
        <v>36</v>
      </c>
      <c r="J20" s="23">
        <f>E22</f>
        <v>152</v>
      </c>
      <c r="K20" s="1"/>
      <c r="AE20" s="2">
        <v>5</v>
      </c>
      <c r="AF20" s="98">
        <v>0.4</v>
      </c>
      <c r="AG20" s="98">
        <v>3.8</v>
      </c>
      <c r="AH20" s="98">
        <v>4.25</v>
      </c>
      <c r="AI20" s="98">
        <v>4.75</v>
      </c>
      <c r="AJ20" s="98">
        <v>5.25</v>
      </c>
      <c r="AK20" s="98">
        <v>5.7</v>
      </c>
      <c r="AL20" s="98">
        <v>6.2</v>
      </c>
      <c r="AM20" s="98">
        <v>6.7</v>
      </c>
      <c r="AN20" s="98">
        <v>7.6</v>
      </c>
      <c r="AO20" s="98">
        <v>9.25</v>
      </c>
      <c r="AP20" s="98">
        <v>13.7</v>
      </c>
      <c r="AQ20" s="101"/>
      <c r="CN20" s="15"/>
      <c r="CO20" s="24"/>
      <c r="CQ20" s="13"/>
      <c r="CR20" s="13"/>
      <c r="CS20" s="13"/>
      <c r="CU20" s="25"/>
      <c r="CW20" s="16"/>
      <c r="CX20" s="16"/>
      <c r="CY20" s="16"/>
      <c r="CZ20" s="16"/>
      <c r="DA20" s="16"/>
      <c r="DB20" s="16"/>
      <c r="DF20" s="15"/>
      <c r="DG20" s="24"/>
      <c r="DJ20" s="15"/>
      <c r="DK20" s="24"/>
      <c r="DM20" s="13"/>
      <c r="DN20" s="13"/>
      <c r="DO20" s="13"/>
      <c r="DQ20" s="26"/>
      <c r="DR20" s="26"/>
      <c r="DS20" s="26"/>
      <c r="FC20" s="18"/>
      <c r="FD20" s="18"/>
      <c r="FE20" s="18"/>
      <c r="FF20" s="18"/>
      <c r="FG20" s="18"/>
      <c r="FH20" s="18"/>
      <c r="FI20" s="18"/>
      <c r="FK20" s="23"/>
      <c r="FL20" s="11"/>
      <c r="FM20" s="11"/>
      <c r="FN20" s="11"/>
      <c r="FO20" s="11"/>
      <c r="FP20" s="11"/>
      <c r="FQ20" s="11"/>
      <c r="FR20" s="23"/>
      <c r="FS20" s="17"/>
      <c r="FT20" s="11"/>
      <c r="FU20" s="10"/>
      <c r="FV20" s="20"/>
      <c r="FW20" s="11"/>
      <c r="FX20" s="20"/>
      <c r="FY20" s="23"/>
      <c r="FZ20" s="17"/>
      <c r="GA20" s="11"/>
      <c r="GB20" s="17"/>
      <c r="GC20" s="20"/>
      <c r="GD20" s="17"/>
      <c r="GE20" s="20"/>
      <c r="GG20" s="11"/>
      <c r="GH20" s="21"/>
      <c r="GI20" s="21"/>
      <c r="GJ20" s="21"/>
      <c r="GK20" s="21"/>
      <c r="GL20" s="21"/>
      <c r="GM20" s="21"/>
      <c r="GN20" s="21"/>
    </row>
    <row r="21" spans="1:196" ht="13.8" x14ac:dyDescent="0.3">
      <c r="A21" s="6"/>
      <c r="B21" s="62">
        <v>-26683.991853226406</v>
      </c>
      <c r="C21" s="63">
        <v>-26683.99185322638</v>
      </c>
      <c r="D21" s="63">
        <v>105884.07881419906</v>
      </c>
      <c r="E21" s="66">
        <v>1.7053025658242404E-13</v>
      </c>
      <c r="F21" s="67">
        <v>1.7053025658242404E-13</v>
      </c>
      <c r="G21" s="68">
        <v>-2.2737367544323206E-13</v>
      </c>
      <c r="H21" s="6"/>
      <c r="I21" s="15" t="s">
        <v>39</v>
      </c>
      <c r="J21" s="23">
        <f>F23</f>
        <v>152.2764271751916</v>
      </c>
      <c r="K21" s="1"/>
      <c r="AC21" s="5"/>
      <c r="AE21" s="6">
        <v>6</v>
      </c>
      <c r="AF21" s="98">
        <v>0.5</v>
      </c>
      <c r="AG21" s="98">
        <v>3.95</v>
      </c>
      <c r="AH21" s="98">
        <v>4.55</v>
      </c>
      <c r="AI21" s="98">
        <v>5.0999999999999996</v>
      </c>
      <c r="AJ21" s="98">
        <v>5.6</v>
      </c>
      <c r="AK21" s="98">
        <v>6.15</v>
      </c>
      <c r="AL21" s="98">
        <v>6.5</v>
      </c>
      <c r="AM21" s="98">
        <v>7.1050000000000004</v>
      </c>
      <c r="AN21" s="98">
        <v>8.15</v>
      </c>
      <c r="AO21" s="98">
        <v>9.9499999999999993</v>
      </c>
      <c r="AP21" s="98">
        <v>15.3</v>
      </c>
      <c r="AQ21" s="101"/>
      <c r="CN21" s="15"/>
      <c r="CO21" s="24"/>
      <c r="CQ21" s="13"/>
      <c r="CR21" s="13"/>
      <c r="CS21" s="13"/>
      <c r="CU21" s="25"/>
      <c r="CW21" s="16"/>
      <c r="CX21" s="16"/>
      <c r="CY21" s="16"/>
      <c r="CZ21" s="16"/>
      <c r="DA21" s="16"/>
      <c r="DB21" s="16"/>
      <c r="DF21" s="15"/>
      <c r="DG21" s="24"/>
      <c r="DJ21" s="15"/>
      <c r="DK21" s="24"/>
      <c r="DM21" s="13"/>
      <c r="DN21" s="13"/>
      <c r="DO21" s="13"/>
      <c r="DQ21" s="26"/>
      <c r="DR21" s="26"/>
      <c r="DS21" s="26"/>
      <c r="FC21" s="18"/>
      <c r="FD21" s="18"/>
      <c r="FE21" s="18"/>
      <c r="FF21" s="18"/>
      <c r="FG21" s="18"/>
      <c r="FH21" s="18"/>
      <c r="FI21" s="18"/>
      <c r="FK21" s="23"/>
      <c r="FL21" s="10"/>
      <c r="FM21" s="11"/>
      <c r="FN21" s="10"/>
      <c r="FO21" s="11"/>
      <c r="FP21" s="11"/>
      <c r="FQ21" s="11"/>
      <c r="FR21" s="23"/>
      <c r="FS21" s="10"/>
      <c r="FT21" s="11"/>
      <c r="FU21" s="10"/>
      <c r="FV21" s="20"/>
      <c r="FW21" s="10"/>
      <c r="FX21" s="20"/>
      <c r="FY21" s="23"/>
      <c r="FZ21" s="17"/>
      <c r="GA21" s="11"/>
      <c r="GB21" s="20"/>
      <c r="GC21" s="20"/>
      <c r="GD21" s="20"/>
      <c r="GE21" s="20"/>
      <c r="GG21" s="11"/>
      <c r="GH21" s="21"/>
      <c r="GI21" s="21"/>
      <c r="GJ21" s="21"/>
      <c r="GK21" s="21"/>
      <c r="GL21" s="21"/>
      <c r="GM21" s="21"/>
      <c r="GN21" s="21"/>
    </row>
    <row r="22" spans="1:196" s="5" customFormat="1" ht="13.8" x14ac:dyDescent="0.3">
      <c r="B22" s="59">
        <v>-7.9580786405131221E-13</v>
      </c>
      <c r="C22" s="60">
        <v>-1.1368683772161603E-13</v>
      </c>
      <c r="D22" s="61">
        <v>1.7053025658242404E-13</v>
      </c>
      <c r="E22" s="59">
        <v>152</v>
      </c>
      <c r="F22" s="60">
        <v>69.741800057028996</v>
      </c>
      <c r="G22" s="61">
        <v>0</v>
      </c>
      <c r="I22" s="15" t="s">
        <v>37</v>
      </c>
      <c r="J22" s="23">
        <f>F22</f>
        <v>69.741800057028996</v>
      </c>
      <c r="K22" s="1"/>
      <c r="M22" s="7"/>
      <c r="N22" s="7"/>
      <c r="O22" s="7"/>
      <c r="P22" s="7"/>
      <c r="Q22" s="7"/>
      <c r="R22" s="7"/>
      <c r="S22" s="8"/>
      <c r="T22" s="7"/>
      <c r="U22" s="15"/>
      <c r="V22" s="6"/>
      <c r="W22" s="6"/>
      <c r="X22" s="6"/>
      <c r="Y22" s="6"/>
      <c r="Z22" s="6"/>
      <c r="AB22" s="6"/>
      <c r="AE22" s="2">
        <v>7</v>
      </c>
      <c r="AF22" s="98">
        <v>0.6</v>
      </c>
      <c r="AG22" s="10">
        <v>4.2</v>
      </c>
      <c r="AH22" s="10">
        <v>4.8</v>
      </c>
      <c r="AI22" s="10">
        <v>5.25</v>
      </c>
      <c r="AJ22" s="10">
        <v>5.8</v>
      </c>
      <c r="AK22" s="10">
        <v>6.35</v>
      </c>
      <c r="AL22" s="10">
        <v>6.85</v>
      </c>
      <c r="AM22" s="10">
        <v>7.5</v>
      </c>
      <c r="AN22" s="10">
        <v>8.65</v>
      </c>
      <c r="AO22" s="10">
        <v>10.8</v>
      </c>
      <c r="AP22" s="10">
        <v>17.149999999999999</v>
      </c>
      <c r="AQ22" s="102"/>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N22" s="15"/>
      <c r="CO22" s="24"/>
      <c r="CQ22" s="13"/>
      <c r="CR22" s="13"/>
      <c r="CS22" s="13"/>
      <c r="CU22" s="25"/>
      <c r="CW22" s="16"/>
      <c r="CX22" s="16"/>
      <c r="CY22" s="16"/>
      <c r="CZ22" s="16"/>
      <c r="DA22" s="16"/>
      <c r="DB22" s="16"/>
      <c r="DF22" s="15"/>
      <c r="DG22" s="24"/>
      <c r="DJ22" s="15"/>
      <c r="DK22" s="24"/>
      <c r="DM22" s="13"/>
      <c r="DN22" s="13"/>
      <c r="DO22" s="13"/>
      <c r="DQ22" s="26"/>
      <c r="DR22" s="26"/>
      <c r="DS22" s="26"/>
      <c r="FC22" s="18"/>
      <c r="FD22" s="18"/>
      <c r="FE22" s="18"/>
      <c r="FF22" s="18"/>
      <c r="FG22" s="18"/>
      <c r="FH22" s="18"/>
      <c r="FI22" s="18"/>
      <c r="FK22" s="23"/>
      <c r="FL22" s="10"/>
      <c r="FM22" s="11"/>
      <c r="FN22" s="10"/>
      <c r="FO22" s="11"/>
      <c r="FP22" s="11"/>
      <c r="FQ22" s="11"/>
      <c r="FR22" s="23"/>
      <c r="FS22" s="10"/>
      <c r="FT22" s="11"/>
      <c r="FU22" s="19"/>
      <c r="FV22" s="20"/>
      <c r="FW22" s="10"/>
      <c r="FX22" s="20"/>
      <c r="FY22" s="23"/>
      <c r="FZ22" s="17"/>
      <c r="GA22" s="11"/>
      <c r="GB22" s="20"/>
      <c r="GC22" s="20"/>
      <c r="GD22" s="20"/>
      <c r="GE22" s="20"/>
      <c r="GF22" s="23"/>
      <c r="GG22" s="11"/>
      <c r="GH22" s="21"/>
      <c r="GI22" s="21"/>
      <c r="GJ22" s="21"/>
      <c r="GK22" s="21"/>
      <c r="GL22" s="21"/>
      <c r="GM22" s="21"/>
      <c r="GN22" s="21"/>
    </row>
    <row r="23" spans="1:196" s="5" customFormat="1" ht="13.8" x14ac:dyDescent="0.3">
      <c r="B23" s="64">
        <v>-1.1368683772161603E-13</v>
      </c>
      <c r="C23" s="28">
        <v>-7.9580786405131221E-13</v>
      </c>
      <c r="D23" s="65">
        <v>1.7053025658242404E-13</v>
      </c>
      <c r="E23" s="64">
        <v>69.741800057028996</v>
      </c>
      <c r="F23" s="28">
        <v>152.2764271751916</v>
      </c>
      <c r="G23" s="65">
        <v>0</v>
      </c>
      <c r="I23" s="15" t="s">
        <v>38</v>
      </c>
      <c r="J23" s="23">
        <f>G24</f>
        <v>72.561411346200899</v>
      </c>
      <c r="K23" s="1"/>
      <c r="M23" s="7"/>
      <c r="N23" s="7"/>
      <c r="O23" s="7"/>
      <c r="P23" s="7"/>
      <c r="Q23" s="7"/>
      <c r="R23" s="7"/>
      <c r="S23" s="8"/>
      <c r="T23" s="7"/>
      <c r="U23" s="15"/>
      <c r="V23" s="6"/>
      <c r="W23" s="6"/>
      <c r="X23" s="6"/>
      <c r="Y23" s="6"/>
      <c r="Z23" s="6"/>
      <c r="AB23" s="6"/>
      <c r="AE23" s="6">
        <v>8</v>
      </c>
      <c r="AF23" s="98">
        <v>0.7</v>
      </c>
      <c r="AG23" s="10">
        <v>4.1500000000000004</v>
      </c>
      <c r="AH23" s="10">
        <v>4.75</v>
      </c>
      <c r="AI23" s="10">
        <v>5.35</v>
      </c>
      <c r="AJ23" s="10">
        <v>6</v>
      </c>
      <c r="AK23" s="10">
        <v>6.6</v>
      </c>
      <c r="AL23" s="10">
        <v>7.2</v>
      </c>
      <c r="AM23" s="10">
        <v>7.95</v>
      </c>
      <c r="AN23" s="10">
        <v>9.1999999999999993</v>
      </c>
      <c r="AO23" s="10">
        <v>11.8</v>
      </c>
      <c r="AP23" s="10">
        <v>19.100000000000001</v>
      </c>
      <c r="AQ23" s="102"/>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5"/>
      <c r="CO23" s="24"/>
      <c r="CQ23" s="13"/>
      <c r="CR23" s="13"/>
      <c r="CS23" s="13"/>
      <c r="CU23" s="25"/>
      <c r="CW23" s="16"/>
      <c r="CX23" s="16"/>
      <c r="CY23" s="16"/>
      <c r="CZ23" s="16"/>
      <c r="DA23" s="16"/>
      <c r="DB23" s="16"/>
      <c r="DF23" s="15"/>
      <c r="DG23" s="24"/>
      <c r="DJ23" s="15"/>
      <c r="DK23" s="24"/>
      <c r="DM23" s="13"/>
      <c r="DN23" s="13"/>
      <c r="DO23" s="13"/>
      <c r="DQ23" s="26"/>
      <c r="DR23" s="26"/>
      <c r="DS23" s="26"/>
      <c r="FC23" s="18"/>
      <c r="FD23" s="18"/>
      <c r="FE23" s="18"/>
      <c r="FF23" s="18"/>
      <c r="FG23" s="18"/>
      <c r="FH23" s="18"/>
      <c r="FI23" s="18"/>
      <c r="FK23" s="23"/>
      <c r="FL23" s="11"/>
      <c r="FM23" s="11"/>
      <c r="FN23" s="11"/>
      <c r="FO23" s="11"/>
      <c r="FP23" s="11"/>
      <c r="FQ23" s="11"/>
      <c r="FR23" s="23"/>
      <c r="FS23" s="17"/>
      <c r="FT23" s="11"/>
      <c r="FU23" s="10"/>
      <c r="FV23" s="20"/>
      <c r="FW23" s="11"/>
      <c r="FX23" s="20"/>
      <c r="FY23" s="23"/>
      <c r="FZ23" s="17"/>
      <c r="GA23" s="11"/>
      <c r="GB23" s="17"/>
      <c r="GC23" s="20"/>
      <c r="GD23" s="17"/>
      <c r="GE23" s="20"/>
      <c r="GG23" s="11"/>
      <c r="GH23" s="21"/>
      <c r="GI23" s="21"/>
      <c r="GJ23" s="21"/>
      <c r="GK23" s="21"/>
      <c r="GL23" s="21"/>
      <c r="GM23" s="21"/>
      <c r="GN23" s="21"/>
    </row>
    <row r="24" spans="1:196" s="5" customFormat="1" ht="13.8" x14ac:dyDescent="0.3">
      <c r="B24" s="66">
        <v>1.7053025658242404E-13</v>
      </c>
      <c r="C24" s="67">
        <v>1.7053025658242404E-13</v>
      </c>
      <c r="D24" s="68">
        <v>-2.2737367544323206E-13</v>
      </c>
      <c r="E24" s="66">
        <v>0</v>
      </c>
      <c r="F24" s="67">
        <v>0</v>
      </c>
      <c r="G24" s="68">
        <v>72.561411346200899</v>
      </c>
      <c r="I24" s="1"/>
      <c r="J24" s="1"/>
      <c r="K24" s="1"/>
      <c r="M24" s="7"/>
      <c r="N24" s="7"/>
      <c r="O24" s="7"/>
      <c r="P24" s="7"/>
      <c r="Q24" s="7"/>
      <c r="R24" s="7"/>
      <c r="S24" s="8"/>
      <c r="T24" s="7"/>
      <c r="U24" s="29"/>
      <c r="V24" s="6"/>
      <c r="W24" s="6"/>
      <c r="X24" s="6"/>
      <c r="Y24" s="6"/>
      <c r="Z24" s="6"/>
      <c r="AB24" s="6"/>
      <c r="AE24" s="2">
        <v>9</v>
      </c>
      <c r="AF24" s="98">
        <v>0.8</v>
      </c>
      <c r="AG24" s="10">
        <v>4.1500000000000004</v>
      </c>
      <c r="AH24" s="10">
        <v>4.9000000000000004</v>
      </c>
      <c r="AI24" s="10">
        <v>5.55</v>
      </c>
      <c r="AJ24" s="10">
        <v>6.3</v>
      </c>
      <c r="AK24" s="10">
        <v>7</v>
      </c>
      <c r="AL24" s="10">
        <v>7.7</v>
      </c>
      <c r="AM24" s="10">
        <v>8.6</v>
      </c>
      <c r="AN24" s="10">
        <v>10</v>
      </c>
      <c r="AO24" s="10">
        <v>12.9</v>
      </c>
      <c r="AP24" s="10">
        <v>21.15</v>
      </c>
      <c r="AQ24" s="102"/>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5"/>
      <c r="CO24" s="24"/>
      <c r="CQ24" s="13"/>
      <c r="CR24" s="13"/>
      <c r="CS24" s="13"/>
      <c r="CU24" s="25"/>
      <c r="CW24" s="16"/>
      <c r="CX24" s="16"/>
      <c r="CY24" s="16"/>
      <c r="CZ24" s="16"/>
      <c r="DA24" s="16"/>
      <c r="DB24" s="16"/>
      <c r="DF24" s="15"/>
      <c r="DG24" s="24"/>
      <c r="DJ24" s="15"/>
      <c r="DK24" s="24"/>
      <c r="DM24" s="13"/>
      <c r="DN24" s="13"/>
      <c r="DO24" s="13"/>
      <c r="DQ24" s="26"/>
      <c r="DR24" s="26"/>
      <c r="DS24" s="26"/>
      <c r="FC24" s="18"/>
      <c r="FD24" s="18"/>
      <c r="FE24" s="18"/>
      <c r="FF24" s="18"/>
      <c r="FG24" s="18"/>
      <c r="FH24" s="18"/>
      <c r="FI24" s="18"/>
      <c r="FK24" s="23"/>
      <c r="FL24" s="11"/>
      <c r="FM24" s="11"/>
      <c r="FN24" s="11"/>
      <c r="FO24" s="11"/>
      <c r="FP24" s="11"/>
      <c r="FQ24" s="11"/>
      <c r="FR24" s="23"/>
      <c r="FS24" s="17"/>
      <c r="FT24" s="11"/>
      <c r="FU24" s="10"/>
      <c r="FV24" s="20"/>
      <c r="FW24" s="11"/>
      <c r="FX24" s="20"/>
      <c r="FY24" s="23"/>
      <c r="FZ24" s="17"/>
      <c r="GA24" s="11"/>
      <c r="GB24" s="17"/>
      <c r="GC24" s="20"/>
      <c r="GD24" s="17"/>
      <c r="GE24" s="20"/>
      <c r="GG24" s="11"/>
      <c r="GH24" s="21"/>
      <c r="GI24" s="21"/>
      <c r="GJ24" s="21"/>
      <c r="GK24" s="21"/>
      <c r="GL24" s="21"/>
      <c r="GM24" s="21"/>
      <c r="GN24" s="21"/>
    </row>
    <row r="25" spans="1:196" s="5" customFormat="1" ht="13.8" x14ac:dyDescent="0.3">
      <c r="M25" s="7"/>
      <c r="N25" s="7"/>
      <c r="O25" s="7"/>
      <c r="P25" s="7"/>
      <c r="Q25" s="7"/>
      <c r="R25" s="7"/>
      <c r="S25" s="8"/>
      <c r="T25" s="7"/>
      <c r="U25" s="27"/>
      <c r="V25" s="6"/>
      <c r="W25" s="6"/>
      <c r="X25" s="6"/>
      <c r="Y25" s="6"/>
      <c r="Z25" s="6"/>
      <c r="AB25" s="6"/>
      <c r="AE25" s="6">
        <v>10</v>
      </c>
      <c r="AF25" s="98">
        <v>0.9</v>
      </c>
      <c r="AG25" s="10">
        <v>4.3499999999999996</v>
      </c>
      <c r="AH25" s="10">
        <v>5.2</v>
      </c>
      <c r="AI25" s="10">
        <v>6</v>
      </c>
      <c r="AJ25" s="10">
        <v>6.75</v>
      </c>
      <c r="AK25" s="10">
        <v>7.6</v>
      </c>
      <c r="AL25" s="10">
        <v>8.4</v>
      </c>
      <c r="AM25" s="10">
        <v>9.4</v>
      </c>
      <c r="AN25" s="10">
        <v>10.9</v>
      </c>
      <c r="AO25" s="10">
        <v>14.2</v>
      </c>
      <c r="AP25" s="10">
        <v>23.3</v>
      </c>
      <c r="AQ25" s="102"/>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5"/>
      <c r="CO25" s="24"/>
      <c r="CQ25" s="13"/>
      <c r="CR25" s="13"/>
      <c r="CS25" s="13"/>
      <c r="CU25" s="25"/>
      <c r="CW25" s="16"/>
      <c r="CX25" s="16"/>
      <c r="CY25" s="16"/>
      <c r="CZ25" s="16"/>
      <c r="DA25" s="16"/>
      <c r="DB25" s="16"/>
      <c r="DF25" s="15"/>
      <c r="DG25" s="24"/>
      <c r="DJ25" s="15"/>
      <c r="DK25" s="24"/>
      <c r="DM25" s="13"/>
      <c r="DN25" s="13"/>
      <c r="DO25" s="13"/>
      <c r="DQ25" s="26"/>
      <c r="DR25" s="26"/>
      <c r="DS25" s="26"/>
      <c r="FC25" s="18"/>
      <c r="FD25" s="18"/>
      <c r="FE25" s="18"/>
      <c r="FF25" s="18"/>
      <c r="FG25" s="18"/>
      <c r="FH25" s="18"/>
      <c r="FI25" s="18"/>
      <c r="FK25" s="23"/>
      <c r="FL25" s="10"/>
      <c r="FM25" s="11"/>
      <c r="FN25" s="10"/>
      <c r="FO25" s="11"/>
      <c r="FP25" s="11"/>
      <c r="FQ25" s="11"/>
      <c r="FR25" s="23"/>
      <c r="FS25" s="10"/>
      <c r="FT25" s="11"/>
      <c r="FU25" s="10"/>
      <c r="FV25" s="20"/>
      <c r="FW25" s="10"/>
      <c r="FX25" s="20"/>
      <c r="FY25" s="23"/>
      <c r="FZ25" s="17"/>
      <c r="GA25" s="11"/>
      <c r="GB25" s="20"/>
      <c r="GC25" s="20"/>
      <c r="GD25" s="20"/>
      <c r="GE25" s="20"/>
      <c r="GG25" s="11"/>
      <c r="GH25" s="21"/>
      <c r="GI25" s="21"/>
      <c r="GJ25" s="21"/>
      <c r="GK25" s="21"/>
      <c r="GL25" s="21"/>
      <c r="GM25" s="21"/>
      <c r="GN25" s="21"/>
    </row>
    <row r="26" spans="1:196" s="5" customFormat="1" ht="13.8" x14ac:dyDescent="0.3">
      <c r="A26" s="15" t="s">
        <v>54</v>
      </c>
      <c r="B26" s="92">
        <v>4</v>
      </c>
      <c r="C26" s="5" t="s">
        <v>35</v>
      </c>
      <c r="E26" s="1"/>
      <c r="F26" s="1"/>
      <c r="G26" s="1"/>
      <c r="H26" s="1"/>
      <c r="I26" s="1"/>
      <c r="J26" s="1"/>
      <c r="K26" s="1"/>
      <c r="M26" s="7"/>
      <c r="N26" s="7"/>
      <c r="O26" s="7"/>
      <c r="P26" s="7"/>
      <c r="Q26" s="7"/>
      <c r="R26" s="7"/>
      <c r="S26" s="8"/>
      <c r="T26" s="7"/>
      <c r="U26" s="27"/>
      <c r="V26" s="6"/>
      <c r="W26" s="6"/>
      <c r="X26" s="6"/>
      <c r="Y26" s="6"/>
      <c r="Z26" s="6"/>
      <c r="AB26" s="6"/>
      <c r="AE26" s="2">
        <v>11</v>
      </c>
      <c r="AF26" s="98">
        <v>1</v>
      </c>
      <c r="AG26" s="10">
        <v>4.75</v>
      </c>
      <c r="AH26" s="10">
        <v>5.6</v>
      </c>
      <c r="AI26" s="10">
        <v>6.5</v>
      </c>
      <c r="AJ26" s="10">
        <v>7.4</v>
      </c>
      <c r="AK26" s="10">
        <v>8.3000000000000007</v>
      </c>
      <c r="AL26" s="10">
        <v>9.3000000000000007</v>
      </c>
      <c r="AM26" s="10">
        <v>10.3</v>
      </c>
      <c r="AN26" s="10">
        <v>12</v>
      </c>
      <c r="AO26" s="10">
        <v>15.6</v>
      </c>
      <c r="AP26" s="10">
        <v>25.6</v>
      </c>
      <c r="AQ26" s="102"/>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5"/>
      <c r="CO26" s="24"/>
      <c r="CQ26" s="13"/>
      <c r="CR26" s="13"/>
      <c r="CS26" s="13"/>
      <c r="CU26" s="25"/>
      <c r="CW26" s="16"/>
      <c r="CX26" s="16"/>
      <c r="CY26" s="16"/>
      <c r="CZ26" s="16"/>
      <c r="DA26" s="16"/>
      <c r="DB26" s="16"/>
      <c r="DF26" s="15"/>
      <c r="DG26" s="24"/>
      <c r="DJ26" s="15"/>
      <c r="DK26" s="24"/>
      <c r="DM26" s="13"/>
      <c r="DN26" s="13"/>
      <c r="DO26" s="13"/>
      <c r="DQ26" s="26"/>
      <c r="DR26" s="26"/>
      <c r="DS26" s="26"/>
      <c r="FC26" s="18"/>
      <c r="FD26" s="18"/>
      <c r="FE26" s="18"/>
      <c r="FF26" s="18"/>
      <c r="FG26" s="18"/>
      <c r="FH26" s="18"/>
      <c r="FI26" s="18"/>
      <c r="FK26" s="23"/>
      <c r="FL26" s="10"/>
      <c r="FM26" s="11"/>
      <c r="FN26" s="10"/>
      <c r="FO26" s="11"/>
      <c r="FP26" s="11"/>
      <c r="FQ26" s="11"/>
      <c r="FR26" s="23"/>
      <c r="FS26" s="10"/>
      <c r="FT26" s="11"/>
      <c r="FU26" s="10"/>
      <c r="FV26" s="20"/>
      <c r="FW26" s="10"/>
      <c r="FX26" s="20"/>
      <c r="FY26" s="23"/>
      <c r="FZ26" s="17"/>
      <c r="GA26" s="11"/>
      <c r="GB26" s="20"/>
      <c r="GC26" s="20"/>
      <c r="GD26" s="20"/>
      <c r="GE26" s="20"/>
      <c r="GG26" s="11"/>
      <c r="GH26" s="21"/>
      <c r="GI26" s="21"/>
      <c r="GJ26" s="21"/>
      <c r="GK26" s="21"/>
      <c r="GL26" s="21"/>
      <c r="GM26" s="21"/>
      <c r="GN26" s="21"/>
    </row>
    <row r="27" spans="1:196" s="5" customFormat="1" ht="13.8" x14ac:dyDescent="0.3">
      <c r="M27" s="7"/>
      <c r="N27" s="7"/>
      <c r="O27" s="7"/>
      <c r="P27" s="7"/>
      <c r="Q27" s="7"/>
      <c r="R27" s="7"/>
      <c r="S27" s="8"/>
      <c r="T27" s="7"/>
      <c r="U27" s="27"/>
      <c r="V27" s="6"/>
      <c r="W27" s="6"/>
      <c r="X27" s="6"/>
      <c r="Y27" s="6"/>
      <c r="Z27" s="6"/>
      <c r="AB27" s="6"/>
      <c r="AF27" s="102"/>
      <c r="AG27" s="102"/>
      <c r="AH27" s="101"/>
      <c r="AI27" s="101"/>
      <c r="AJ27" s="101"/>
      <c r="AK27" s="101"/>
      <c r="AL27" s="101"/>
      <c r="AM27" s="5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5"/>
      <c r="CO27" s="24"/>
      <c r="CQ27" s="13"/>
      <c r="CR27" s="13"/>
      <c r="CS27" s="13"/>
      <c r="CU27" s="25"/>
      <c r="CW27" s="16"/>
      <c r="CX27" s="16"/>
      <c r="CY27" s="16"/>
      <c r="CZ27" s="16"/>
      <c r="DA27" s="16"/>
      <c r="DB27" s="16"/>
      <c r="DF27" s="15"/>
      <c r="DG27" s="24"/>
      <c r="DJ27" s="15"/>
      <c r="DK27" s="24"/>
      <c r="DM27" s="13"/>
      <c r="DN27" s="13"/>
      <c r="DO27" s="13"/>
      <c r="DQ27" s="26"/>
      <c r="DR27" s="26"/>
      <c r="DS27" s="26"/>
      <c r="FC27" s="18"/>
      <c r="FD27" s="18"/>
      <c r="FE27" s="18"/>
      <c r="FF27" s="18"/>
      <c r="FG27" s="18"/>
      <c r="FH27" s="18"/>
      <c r="FI27" s="18"/>
      <c r="FK27" s="23"/>
      <c r="FL27" s="10"/>
      <c r="FM27" s="11"/>
      <c r="FN27" s="10"/>
      <c r="FO27" s="11"/>
      <c r="FP27" s="11"/>
      <c r="FQ27" s="11"/>
      <c r="FR27" s="23"/>
      <c r="FS27" s="10"/>
      <c r="FT27" s="11"/>
      <c r="FU27" s="10"/>
      <c r="FV27" s="20"/>
      <c r="FW27" s="10"/>
      <c r="FX27" s="20"/>
      <c r="FY27" s="23"/>
      <c r="FZ27" s="17"/>
      <c r="GA27" s="11"/>
      <c r="GB27" s="20"/>
      <c r="GC27" s="20"/>
      <c r="GD27" s="20"/>
      <c r="GE27" s="20"/>
      <c r="GG27" s="11"/>
      <c r="GH27" s="21"/>
      <c r="GI27" s="21"/>
      <c r="GJ27" s="21"/>
      <c r="GK27" s="21"/>
      <c r="GL27" s="21"/>
      <c r="GM27" s="21"/>
      <c r="GN27" s="21"/>
    </row>
    <row r="28" spans="1:196" s="5" customFormat="1" ht="13.8" x14ac:dyDescent="0.3">
      <c r="E28" s="9"/>
      <c r="F28" s="15" t="s">
        <v>57</v>
      </c>
      <c r="G28" s="5" t="str">
        <f ca="1">[1]!xlv(G30)</f>
        <v>√[D₁₁ × D₂₂] / (D₁₂ + 2 × D₆₆)</v>
      </c>
      <c r="M28" s="7"/>
      <c r="N28" s="7"/>
      <c r="O28" s="7"/>
      <c r="P28" s="7"/>
      <c r="Q28" s="7"/>
      <c r="R28" s="7"/>
      <c r="S28" s="8"/>
      <c r="T28" s="7"/>
      <c r="U28" s="12"/>
      <c r="V28" s="6"/>
      <c r="W28" s="6"/>
      <c r="X28" s="6"/>
      <c r="Y28" s="6"/>
      <c r="Z28" s="6"/>
      <c r="AB28" s="6"/>
      <c r="AF28" s="102"/>
      <c r="AH28" s="15" t="s">
        <v>57</v>
      </c>
      <c r="AI28" s="104">
        <f>G30</f>
        <v>0.70806514752913796</v>
      </c>
      <c r="AJ28" s="101"/>
      <c r="AK28" s="101"/>
      <c r="AL28" s="101"/>
      <c r="AM28" s="5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5"/>
      <c r="CO28" s="24"/>
      <c r="CQ28" s="13"/>
      <c r="CR28" s="13"/>
      <c r="CS28" s="13"/>
      <c r="CU28" s="25"/>
      <c r="CW28" s="16"/>
      <c r="CX28" s="16"/>
      <c r="CY28" s="16"/>
      <c r="CZ28" s="16"/>
      <c r="DA28" s="16"/>
      <c r="DB28" s="16"/>
      <c r="DF28" s="15"/>
      <c r="DG28" s="24"/>
      <c r="DJ28" s="15"/>
      <c r="DK28" s="24"/>
      <c r="DM28" s="13"/>
      <c r="DN28" s="13"/>
      <c r="DO28" s="13"/>
      <c r="DQ28" s="26"/>
      <c r="DR28" s="26"/>
      <c r="DS28" s="26"/>
      <c r="FC28" s="18"/>
      <c r="FD28" s="18"/>
      <c r="FE28" s="18"/>
      <c r="FF28" s="18"/>
      <c r="FG28" s="18"/>
      <c r="FH28" s="18"/>
      <c r="FI28" s="18"/>
      <c r="FK28" s="23"/>
      <c r="FL28" s="10"/>
      <c r="FM28" s="11"/>
      <c r="FN28" s="10"/>
      <c r="FO28" s="11"/>
      <c r="FP28" s="11"/>
      <c r="FQ28" s="11"/>
      <c r="FR28" s="23"/>
      <c r="FS28" s="10"/>
      <c r="FT28" s="11"/>
      <c r="FU28" s="19"/>
      <c r="FV28" s="20"/>
      <c r="FW28" s="10"/>
      <c r="FX28" s="20"/>
      <c r="FY28" s="23"/>
      <c r="FZ28" s="17"/>
      <c r="GA28" s="11"/>
      <c r="GB28" s="20"/>
      <c r="GC28" s="20"/>
      <c r="GD28" s="20"/>
      <c r="GE28" s="20"/>
      <c r="GF28" s="23"/>
      <c r="GG28" s="11"/>
      <c r="GH28" s="21"/>
      <c r="GI28" s="21"/>
      <c r="GJ28" s="21"/>
      <c r="GK28" s="21"/>
      <c r="GL28" s="21"/>
      <c r="GM28" s="21"/>
      <c r="GN28" s="21"/>
    </row>
    <row r="29" spans="1:196" s="5" customFormat="1" ht="13.8" x14ac:dyDescent="0.3">
      <c r="E29" s="15"/>
      <c r="F29" s="15" t="s">
        <v>10</v>
      </c>
      <c r="G29" s="5" t="str">
        <f>[1]!xln(G30)</f>
        <v>√[152 × 152] / (69.7 + 2 × 72.6)</v>
      </c>
      <c r="M29" s="7"/>
      <c r="N29" s="7"/>
      <c r="O29" s="7"/>
      <c r="P29" s="7"/>
      <c r="Q29" s="7"/>
      <c r="R29" s="7"/>
      <c r="S29" s="8"/>
      <c r="T29" s="7"/>
      <c r="V29" s="6"/>
      <c r="W29" s="6"/>
      <c r="X29" s="6"/>
      <c r="Y29" s="6"/>
      <c r="Z29" s="6"/>
      <c r="AB29" s="6"/>
      <c r="AD29" s="6"/>
      <c r="AE29" s="6"/>
      <c r="AH29" s="10">
        <f>MATCH(G30,AG15:AP15,-1)</f>
        <v>7</v>
      </c>
      <c r="AI29" s="98">
        <f>AH29+1</f>
        <v>8</v>
      </c>
      <c r="AJ29" s="98"/>
      <c r="AK29" s="98"/>
      <c r="AL29" s="98"/>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5"/>
      <c r="CO29" s="24"/>
      <c r="CQ29" s="13"/>
      <c r="CR29" s="13"/>
      <c r="CS29" s="13"/>
      <c r="CU29" s="25"/>
      <c r="CW29" s="16"/>
      <c r="CX29" s="16"/>
      <c r="CY29" s="16"/>
      <c r="CZ29" s="16"/>
      <c r="DA29" s="16"/>
      <c r="DB29" s="16"/>
      <c r="DF29" s="15"/>
      <c r="DG29" s="24"/>
      <c r="DJ29" s="15"/>
      <c r="DK29" s="24"/>
      <c r="DM29" s="13"/>
      <c r="DN29" s="13"/>
      <c r="DO29" s="13"/>
      <c r="DQ29" s="26"/>
      <c r="DR29" s="26"/>
      <c r="DS29" s="26"/>
      <c r="FC29" s="18"/>
      <c r="FD29" s="18"/>
      <c r="FE29" s="18"/>
      <c r="FF29" s="18"/>
      <c r="FG29" s="18"/>
      <c r="FH29" s="18"/>
      <c r="FI29" s="18"/>
      <c r="FK29" s="23"/>
      <c r="FL29" s="11"/>
      <c r="FM29" s="11"/>
      <c r="FN29" s="11"/>
      <c r="FO29" s="11"/>
      <c r="FP29" s="11"/>
      <c r="FQ29" s="11"/>
      <c r="FR29" s="23"/>
      <c r="FS29" s="17"/>
      <c r="FT29" s="11"/>
      <c r="FU29" s="10"/>
      <c r="FV29" s="20"/>
      <c r="FW29" s="11"/>
      <c r="FX29" s="20"/>
      <c r="FY29" s="23"/>
      <c r="FZ29" s="17"/>
      <c r="GA29" s="11"/>
      <c r="GB29" s="17"/>
      <c r="GC29" s="20"/>
      <c r="GD29" s="17"/>
      <c r="GE29" s="20"/>
      <c r="GG29" s="11"/>
      <c r="GH29" s="21"/>
      <c r="GI29" s="21"/>
      <c r="GJ29" s="21"/>
      <c r="GK29" s="21"/>
      <c r="GL29" s="21"/>
      <c r="GM29" s="21"/>
      <c r="GN29" s="21"/>
    </row>
    <row r="30" spans="1:196" s="5" customFormat="1" ht="13.8" x14ac:dyDescent="0.3">
      <c r="E30" s="15"/>
      <c r="F30" s="15" t="s">
        <v>57</v>
      </c>
      <c r="G30" s="104">
        <f>SQRT(J20*J21)/(J22+2*J23)</f>
        <v>0.70806514752913796</v>
      </c>
      <c r="M30" s="7"/>
      <c r="N30" s="7"/>
      <c r="O30" s="7"/>
      <c r="P30" s="7"/>
      <c r="Q30" s="7"/>
      <c r="R30" s="7"/>
      <c r="S30" s="8"/>
      <c r="T30" s="7"/>
      <c r="V30" s="6"/>
      <c r="W30" s="6"/>
      <c r="X30" s="6"/>
      <c r="Y30" s="6"/>
      <c r="Z30" s="6"/>
      <c r="AB30" s="6"/>
      <c r="AD30" s="6"/>
      <c r="AE30" s="6"/>
      <c r="AF30" s="98"/>
      <c r="AH30" s="10">
        <f>INDEX(AG15:AP15,AH29)</f>
        <v>0.8</v>
      </c>
      <c r="AI30" s="10">
        <f>INDEX(AG15:AP15,AI29)</f>
        <v>0.6</v>
      </c>
      <c r="AJ30" s="98"/>
      <c r="AK30" s="98"/>
      <c r="AL30" s="98"/>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5"/>
      <c r="CO30" s="24"/>
      <c r="CQ30" s="13"/>
      <c r="CR30" s="13"/>
      <c r="CS30" s="13"/>
      <c r="CU30" s="25"/>
      <c r="CW30" s="16"/>
      <c r="CX30" s="16"/>
      <c r="CY30" s="16"/>
      <c r="CZ30" s="16"/>
      <c r="DA30" s="16"/>
      <c r="DB30" s="16"/>
      <c r="DF30" s="15"/>
      <c r="DG30" s="24"/>
      <c r="DJ30" s="15"/>
      <c r="DK30" s="24"/>
      <c r="DM30" s="13"/>
      <c r="DN30" s="13"/>
      <c r="DO30" s="13"/>
      <c r="DQ30" s="26"/>
      <c r="DR30" s="26"/>
      <c r="DS30" s="26"/>
      <c r="FC30" s="18"/>
      <c r="FD30" s="18"/>
      <c r="FE30" s="18"/>
      <c r="FF30" s="18"/>
      <c r="FG30" s="18"/>
      <c r="FH30" s="18"/>
      <c r="FI30" s="18"/>
      <c r="FK30" s="23"/>
      <c r="FL30" s="11"/>
      <c r="FM30" s="11"/>
      <c r="FN30" s="11"/>
      <c r="FO30" s="11"/>
      <c r="FP30" s="11"/>
      <c r="FQ30" s="11"/>
      <c r="FR30" s="23"/>
      <c r="FS30" s="17"/>
      <c r="FT30" s="11"/>
      <c r="FU30" s="10"/>
      <c r="FV30" s="20"/>
      <c r="FW30" s="11"/>
      <c r="FX30" s="20"/>
      <c r="FY30" s="23"/>
      <c r="FZ30" s="17"/>
      <c r="GA30" s="11"/>
      <c r="GB30" s="17"/>
      <c r="GC30" s="20"/>
      <c r="GD30" s="17"/>
      <c r="GE30" s="20"/>
      <c r="GG30" s="11"/>
      <c r="GH30" s="21"/>
      <c r="GI30" s="21"/>
      <c r="GJ30" s="21"/>
      <c r="GK30" s="21"/>
      <c r="GL30" s="21"/>
      <c r="GM30" s="21"/>
      <c r="GN30" s="21"/>
    </row>
    <row r="31" spans="1:196" s="5" customFormat="1" ht="13.8" x14ac:dyDescent="0.3">
      <c r="E31" s="22"/>
      <c r="F31" s="94"/>
      <c r="M31" s="7"/>
      <c r="N31" s="7"/>
      <c r="O31" s="7"/>
      <c r="P31" s="7"/>
      <c r="Q31" s="7"/>
      <c r="R31" s="7"/>
      <c r="S31" s="8"/>
      <c r="T31" s="7"/>
      <c r="V31" s="6"/>
      <c r="W31" s="6"/>
      <c r="Y31" s="6"/>
      <c r="Z31" s="6"/>
      <c r="AB31" s="6"/>
      <c r="AD31" s="15" t="s">
        <v>58</v>
      </c>
      <c r="AE31" s="105">
        <f>G35</f>
        <v>0.66636391073564205</v>
      </c>
      <c r="AF31" s="98">
        <f>MATCH(G35,AF16:AF26)</f>
        <v>7</v>
      </c>
      <c r="AG31" s="5">
        <f>INDEX(AF16:AF26,AF31)</f>
        <v>0.6</v>
      </c>
      <c r="AH31" s="98">
        <f>INDEX(AG16:AP26,AF31,AH29)</f>
        <v>7.5</v>
      </c>
      <c r="AI31" s="98">
        <f>INDEX(AG16:AP26,AF31,AI29)</f>
        <v>8.65</v>
      </c>
      <c r="AJ31" s="98"/>
      <c r="AK31" s="106">
        <f>(AI31-AH31)*(AI28-AH30)/(AI30-AH30)+AH31</f>
        <v>8.0286254017074565</v>
      </c>
      <c r="AL31" s="98"/>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5"/>
      <c r="CO31" s="24"/>
      <c r="CQ31" s="13"/>
      <c r="CR31" s="13"/>
      <c r="CS31" s="13"/>
      <c r="CU31" s="25"/>
      <c r="CW31" s="16"/>
      <c r="CX31" s="16"/>
      <c r="CY31" s="16"/>
      <c r="CZ31" s="16"/>
      <c r="DA31" s="16"/>
      <c r="DB31" s="16"/>
      <c r="DF31" s="15"/>
      <c r="DG31" s="24"/>
      <c r="DJ31" s="15"/>
      <c r="DK31" s="24"/>
      <c r="DM31" s="13"/>
      <c r="DN31" s="13"/>
      <c r="DO31" s="13"/>
      <c r="DQ31" s="26"/>
      <c r="DR31" s="26"/>
      <c r="DS31" s="26"/>
      <c r="FC31" s="18"/>
      <c r="FD31" s="18"/>
      <c r="FE31" s="18"/>
      <c r="FF31" s="18"/>
      <c r="FG31" s="18"/>
      <c r="FH31" s="18"/>
      <c r="FI31" s="18"/>
      <c r="FK31" s="23"/>
      <c r="FL31" s="10"/>
      <c r="FM31" s="11"/>
      <c r="FN31" s="10"/>
      <c r="FO31" s="11"/>
      <c r="FP31" s="11"/>
      <c r="FQ31" s="11"/>
      <c r="FR31" s="23"/>
      <c r="FS31" s="10"/>
      <c r="FT31" s="11"/>
      <c r="FU31" s="10"/>
      <c r="FV31" s="20"/>
      <c r="FW31" s="10"/>
      <c r="FX31" s="20"/>
      <c r="FY31" s="23"/>
      <c r="FZ31" s="17"/>
      <c r="GA31" s="11"/>
      <c r="GB31" s="20"/>
      <c r="GC31" s="20"/>
      <c r="GD31" s="20"/>
      <c r="GE31" s="20"/>
      <c r="GG31" s="11"/>
      <c r="GH31" s="21"/>
      <c r="GI31" s="21"/>
      <c r="GJ31" s="21"/>
      <c r="GK31" s="21"/>
      <c r="GL31" s="21"/>
      <c r="GM31" s="21"/>
      <c r="GN31" s="21"/>
    </row>
    <row r="32" spans="1:196" s="5" customFormat="1" ht="13.8" x14ac:dyDescent="0.3">
      <c r="E32" s="15"/>
      <c r="F32" s="5" t="s">
        <v>62</v>
      </c>
      <c r="I32" s="6"/>
      <c r="M32" s="7"/>
      <c r="N32" s="7"/>
      <c r="O32" s="7"/>
      <c r="P32" s="7"/>
      <c r="Q32" s="7"/>
      <c r="R32" s="7"/>
      <c r="S32" s="8"/>
      <c r="T32" s="7"/>
      <c r="V32" s="6"/>
      <c r="W32" s="6"/>
      <c r="X32" s="74"/>
      <c r="Y32" s="74"/>
      <c r="Z32" s="74"/>
      <c r="AB32" s="74"/>
      <c r="AC32" s="74"/>
      <c r="AD32" s="74"/>
      <c r="AE32" s="74"/>
      <c r="AF32" s="98">
        <f>AF31+1</f>
        <v>8</v>
      </c>
      <c r="AG32" s="5">
        <f>INDEX(AF16:AF26,AF32)</f>
        <v>0.7</v>
      </c>
      <c r="AH32" s="98">
        <f>INDEX(AG16:AP26,AF32,AH29)</f>
        <v>7.95</v>
      </c>
      <c r="AI32" s="98">
        <f>INDEX(AG16:AP26,AF32,AI29)</f>
        <v>9.1999999999999993</v>
      </c>
      <c r="AJ32" s="98"/>
      <c r="AK32" s="106">
        <f>(AI32-AH32)*(AI28-AH30)/(AI30-AH30)+AH32</f>
        <v>8.5245928279428878</v>
      </c>
      <c r="AL32" s="98"/>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5"/>
      <c r="CO32" s="24"/>
      <c r="CQ32" s="13"/>
      <c r="CR32" s="13"/>
      <c r="CS32" s="13"/>
      <c r="CU32" s="25"/>
      <c r="CW32" s="16"/>
      <c r="CX32" s="16"/>
      <c r="CY32" s="16"/>
      <c r="CZ32" s="16"/>
      <c r="DA32" s="16"/>
      <c r="DB32" s="16"/>
      <c r="DF32" s="15"/>
      <c r="DG32" s="24"/>
      <c r="DJ32" s="15"/>
      <c r="DK32" s="24"/>
      <c r="DM32" s="13"/>
      <c r="DN32" s="13"/>
      <c r="DO32" s="13"/>
      <c r="DQ32" s="26"/>
      <c r="DR32" s="26"/>
      <c r="DS32" s="26"/>
      <c r="FC32" s="18"/>
      <c r="FD32" s="18"/>
      <c r="FE32" s="18"/>
      <c r="FF32" s="18"/>
      <c r="FG32" s="18"/>
      <c r="FH32" s="18"/>
      <c r="FI32" s="18"/>
      <c r="FK32" s="23"/>
      <c r="FL32" s="10"/>
      <c r="FM32" s="11"/>
      <c r="FN32" s="10"/>
      <c r="FO32" s="11"/>
      <c r="FP32" s="11"/>
      <c r="FQ32" s="11"/>
      <c r="FR32" s="23"/>
      <c r="FS32" s="10"/>
      <c r="FT32" s="11"/>
      <c r="FU32" s="19"/>
      <c r="FV32" s="20"/>
      <c r="FW32" s="10"/>
      <c r="FX32" s="20"/>
      <c r="FY32" s="23"/>
      <c r="FZ32" s="17"/>
      <c r="GA32" s="11"/>
      <c r="GB32" s="20"/>
      <c r="GC32" s="20"/>
      <c r="GD32" s="20"/>
      <c r="GE32" s="20"/>
      <c r="GF32" s="23"/>
      <c r="GG32" s="11"/>
      <c r="GH32" s="21"/>
      <c r="GI32" s="21"/>
      <c r="GJ32" s="21"/>
      <c r="GK32" s="21"/>
      <c r="GL32" s="21"/>
      <c r="GM32" s="21"/>
      <c r="GN32" s="21"/>
    </row>
    <row r="33" spans="1:196" s="5" customFormat="1" ht="13.8" x14ac:dyDescent="0.3">
      <c r="A33" s="1"/>
      <c r="B33" s="1"/>
      <c r="C33" s="1"/>
      <c r="D33" s="1"/>
      <c r="E33" s="9"/>
      <c r="F33" s="15" t="s">
        <v>58</v>
      </c>
      <c r="G33" s="5" t="str">
        <f ca="1">[1]!xlv(G35)</f>
        <v>b / a × (D₁₁ / D₂₂)⁽¹′⁴⁾</v>
      </c>
      <c r="I33" s="6"/>
      <c r="M33" s="7"/>
      <c r="N33" s="7"/>
      <c r="O33" s="7"/>
      <c r="P33" s="7"/>
      <c r="Q33" s="7"/>
      <c r="R33" s="7"/>
      <c r="S33" s="8"/>
      <c r="T33" s="7"/>
      <c r="U33" s="30"/>
      <c r="W33" s="73"/>
      <c r="X33" s="73"/>
      <c r="Y33" s="73"/>
      <c r="Z33" s="73"/>
      <c r="AB33" s="73"/>
      <c r="AC33" s="73"/>
      <c r="AD33" s="73"/>
      <c r="AE33" s="73"/>
      <c r="AF33" s="73"/>
      <c r="AG33" s="73"/>
      <c r="AH33" s="73"/>
      <c r="AI33" s="1"/>
      <c r="AJ33" s="1"/>
      <c r="AK33" s="69"/>
      <c r="AL33" s="1"/>
      <c r="AM33" s="1"/>
      <c r="AN33" s="1"/>
      <c r="AQ33" s="1"/>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5"/>
      <c r="CO33" s="24"/>
      <c r="CQ33" s="13"/>
      <c r="CR33" s="13"/>
      <c r="CS33" s="13"/>
      <c r="CU33" s="25"/>
      <c r="CW33" s="16"/>
      <c r="CX33" s="16"/>
      <c r="CY33" s="16"/>
      <c r="CZ33" s="16"/>
      <c r="DA33" s="16"/>
      <c r="DB33" s="16"/>
      <c r="DF33" s="15"/>
      <c r="DG33" s="24"/>
      <c r="DJ33" s="15"/>
      <c r="DK33" s="24"/>
      <c r="DM33" s="13"/>
      <c r="DN33" s="13"/>
      <c r="DO33" s="13"/>
      <c r="DQ33" s="26"/>
      <c r="DR33" s="26"/>
      <c r="DS33" s="26"/>
      <c r="FC33" s="18"/>
      <c r="FD33" s="18"/>
      <c r="FE33" s="18"/>
      <c r="FF33" s="18"/>
      <c r="FG33" s="18"/>
      <c r="FH33" s="18"/>
      <c r="FI33" s="18"/>
      <c r="FK33" s="23"/>
      <c r="FL33" s="11"/>
      <c r="FM33" s="11"/>
      <c r="FN33" s="11"/>
      <c r="FO33" s="11"/>
      <c r="FP33" s="11"/>
      <c r="FQ33" s="11"/>
      <c r="FR33" s="23"/>
      <c r="FS33" s="17"/>
      <c r="FT33" s="11"/>
      <c r="FU33" s="10"/>
      <c r="FV33" s="20"/>
      <c r="FW33" s="11"/>
      <c r="FX33" s="20"/>
      <c r="FY33" s="23"/>
      <c r="FZ33" s="17"/>
      <c r="GA33" s="11"/>
      <c r="GB33" s="17"/>
      <c r="GC33" s="20"/>
      <c r="GD33" s="17"/>
      <c r="GE33" s="20"/>
      <c r="GG33" s="11"/>
      <c r="GH33" s="21"/>
      <c r="GI33" s="21"/>
      <c r="GJ33" s="21"/>
      <c r="GK33" s="21"/>
      <c r="GL33" s="21"/>
      <c r="GM33" s="21"/>
      <c r="GN33" s="21"/>
    </row>
    <row r="34" spans="1:196" s="5" customFormat="1" ht="13.8" x14ac:dyDescent="0.3">
      <c r="A34" s="15"/>
      <c r="B34" s="97" t="s">
        <v>59</v>
      </c>
      <c r="C34" s="92">
        <v>6</v>
      </c>
      <c r="D34" s="5" t="s">
        <v>35</v>
      </c>
      <c r="E34" s="9"/>
      <c r="F34" s="15" t="s">
        <v>10</v>
      </c>
      <c r="G34" s="5" t="str">
        <f>[1]!xln(G35)</f>
        <v>4 / 6 × (152 / 152)⁽¹′⁴⁾</v>
      </c>
      <c r="I34" s="6"/>
      <c r="M34" s="7"/>
      <c r="N34" s="7"/>
      <c r="O34" s="7"/>
      <c r="P34" s="7"/>
      <c r="Q34" s="7"/>
      <c r="R34" s="7"/>
      <c r="S34" s="8"/>
      <c r="T34" s="7"/>
      <c r="V34" s="23"/>
      <c r="W34" s="73"/>
      <c r="X34" s="72"/>
      <c r="Y34" s="72"/>
      <c r="Z34" s="72"/>
      <c r="AB34" s="72"/>
      <c r="AC34" s="72"/>
      <c r="AD34" s="72"/>
      <c r="AE34" s="72"/>
      <c r="AF34" s="72"/>
      <c r="AG34" s="72"/>
      <c r="AH34" s="72"/>
      <c r="AI34" s="1"/>
      <c r="AJ34" s="107">
        <f>AE31</f>
        <v>0.66636391073564205</v>
      </c>
      <c r="AK34" s="10">
        <v>0</v>
      </c>
      <c r="AL34" s="1"/>
      <c r="AM34" s="1"/>
      <c r="AN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5"/>
      <c r="CO34" s="24"/>
      <c r="CQ34" s="13"/>
      <c r="CR34" s="13"/>
      <c r="CS34" s="13"/>
      <c r="CU34" s="25"/>
      <c r="CW34" s="16"/>
      <c r="CX34" s="16"/>
      <c r="CY34" s="16"/>
      <c r="CZ34" s="16"/>
      <c r="DA34" s="16"/>
      <c r="DB34" s="16"/>
      <c r="DF34" s="15"/>
      <c r="DG34" s="24"/>
      <c r="DJ34" s="15"/>
      <c r="DK34" s="24"/>
      <c r="DM34" s="13"/>
      <c r="DN34" s="13"/>
      <c r="DO34" s="13"/>
      <c r="DQ34" s="26"/>
      <c r="DR34" s="26"/>
      <c r="DS34" s="26"/>
      <c r="FC34" s="18"/>
      <c r="FD34" s="18"/>
      <c r="FE34" s="18"/>
      <c r="FF34" s="18"/>
      <c r="FG34" s="18"/>
      <c r="FH34" s="18"/>
      <c r="FI34" s="18"/>
      <c r="FK34" s="23"/>
      <c r="FL34" s="11"/>
      <c r="FM34" s="11"/>
      <c r="FN34" s="11"/>
      <c r="FO34" s="11"/>
      <c r="FP34" s="11"/>
      <c r="FQ34" s="11"/>
      <c r="FR34" s="23"/>
      <c r="FS34" s="17"/>
      <c r="FT34" s="11"/>
      <c r="FU34" s="10"/>
      <c r="FV34" s="20"/>
      <c r="FW34" s="11"/>
      <c r="FX34" s="20"/>
      <c r="FY34" s="23"/>
      <c r="FZ34" s="17"/>
      <c r="GA34" s="11"/>
      <c r="GB34" s="17"/>
      <c r="GC34" s="20"/>
      <c r="GD34" s="17"/>
      <c r="GE34" s="20"/>
      <c r="GG34" s="11"/>
      <c r="GH34" s="21"/>
      <c r="GI34" s="21"/>
      <c r="GJ34" s="21"/>
      <c r="GK34" s="21"/>
      <c r="GL34" s="21"/>
      <c r="GM34" s="21"/>
      <c r="GN34" s="21"/>
    </row>
    <row r="35" spans="1:196" s="5" customFormat="1" ht="13.8" x14ac:dyDescent="0.3">
      <c r="F35" s="15" t="s">
        <v>58</v>
      </c>
      <c r="G35" s="105">
        <f>B26/C34*(J20/J21)^(1/4)</f>
        <v>0.66636391073564205</v>
      </c>
      <c r="I35" s="6"/>
      <c r="M35" s="7"/>
      <c r="N35" s="7"/>
      <c r="O35" s="7"/>
      <c r="P35" s="7"/>
      <c r="Q35" s="7"/>
      <c r="R35" s="7"/>
      <c r="S35" s="8"/>
      <c r="T35" s="7"/>
      <c r="V35" s="23"/>
      <c r="W35" s="73"/>
      <c r="X35" s="72"/>
      <c r="Y35" s="72"/>
      <c r="Z35" s="72"/>
      <c r="AB35" s="72"/>
      <c r="AC35" s="72"/>
      <c r="AD35" s="72"/>
      <c r="AE35" s="72"/>
      <c r="AF35" s="72"/>
      <c r="AG35" s="72"/>
      <c r="AH35" s="72"/>
      <c r="AI35" s="1"/>
      <c r="AJ35" s="107">
        <f>AJ34</f>
        <v>0.66636391073564205</v>
      </c>
      <c r="AK35" s="108">
        <f>IF(ISERROR(AH32)=TRUE,AK31,(AK32-AK31)/(AG32-AG31)*(AE31-AG31)+AK31)</f>
        <v>8.3577687817321991</v>
      </c>
      <c r="AL35" s="1"/>
      <c r="AM35" s="1"/>
      <c r="AN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5"/>
      <c r="CO35" s="24"/>
      <c r="CQ35" s="13"/>
      <c r="CR35" s="13"/>
      <c r="CS35" s="13"/>
      <c r="CU35" s="25"/>
      <c r="CW35" s="16"/>
      <c r="CX35" s="16"/>
      <c r="CY35" s="16"/>
      <c r="CZ35" s="16"/>
      <c r="DA35" s="16"/>
      <c r="DB35" s="16"/>
      <c r="DF35" s="15"/>
      <c r="DG35" s="24"/>
      <c r="DJ35" s="15"/>
      <c r="DK35" s="24"/>
      <c r="DM35" s="13"/>
      <c r="DN35" s="13"/>
      <c r="DO35" s="13"/>
      <c r="DQ35" s="26"/>
      <c r="DR35" s="26"/>
      <c r="DS35" s="26"/>
      <c r="FC35" s="18"/>
      <c r="FD35" s="18"/>
      <c r="FE35" s="18"/>
      <c r="FF35" s="18"/>
      <c r="FG35" s="18"/>
      <c r="FH35" s="18"/>
      <c r="FI35" s="18"/>
      <c r="FK35" s="23"/>
      <c r="FL35" s="11"/>
      <c r="FM35" s="11"/>
      <c r="FN35" s="11"/>
      <c r="FO35" s="11"/>
      <c r="FP35" s="11"/>
      <c r="FQ35" s="11"/>
      <c r="FR35" s="23"/>
      <c r="FS35" s="17"/>
      <c r="FT35" s="11"/>
      <c r="FU35" s="10"/>
      <c r="FV35" s="20"/>
      <c r="FW35" s="11"/>
      <c r="FX35" s="20"/>
      <c r="FY35" s="23"/>
      <c r="FZ35" s="17"/>
      <c r="GA35" s="11"/>
      <c r="GB35" s="17"/>
      <c r="GC35" s="20"/>
      <c r="GD35" s="17"/>
      <c r="GE35" s="20"/>
      <c r="GG35" s="11"/>
      <c r="GH35" s="21"/>
      <c r="GI35" s="21"/>
      <c r="GJ35" s="21"/>
      <c r="GK35" s="21"/>
      <c r="GL35" s="21"/>
      <c r="GM35" s="21"/>
      <c r="GN35" s="21"/>
    </row>
    <row r="36" spans="1:196" s="5" customFormat="1" ht="13.8" x14ac:dyDescent="0.3">
      <c r="M36" s="7"/>
      <c r="N36" s="7"/>
      <c r="O36" s="7"/>
      <c r="P36" s="7"/>
      <c r="Q36" s="7"/>
      <c r="R36" s="7"/>
      <c r="S36" s="8"/>
      <c r="T36" s="7"/>
      <c r="V36" s="23"/>
      <c r="W36" s="73"/>
      <c r="X36" s="72"/>
      <c r="Y36" s="72"/>
      <c r="Z36" s="72"/>
      <c r="AB36" s="72"/>
      <c r="AC36" s="72"/>
      <c r="AD36" s="72"/>
      <c r="AE36" s="72"/>
      <c r="AF36" s="72"/>
      <c r="AG36" s="72"/>
      <c r="AH36" s="72"/>
      <c r="AI36" s="1"/>
      <c r="AJ36" s="71">
        <v>0</v>
      </c>
      <c r="AK36" s="107">
        <f>AK35</f>
        <v>8.3577687817321991</v>
      </c>
      <c r="AL36" s="1"/>
      <c r="AM36" s="70"/>
      <c r="AN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5"/>
      <c r="CO36" s="24"/>
      <c r="CQ36" s="13"/>
      <c r="CR36" s="13"/>
      <c r="CS36" s="13"/>
      <c r="CU36" s="25"/>
      <c r="CW36" s="16"/>
      <c r="CX36" s="16"/>
      <c r="CY36" s="16"/>
      <c r="CZ36" s="16"/>
      <c r="DA36" s="16"/>
      <c r="DB36" s="16"/>
      <c r="DF36" s="15"/>
      <c r="DG36" s="24"/>
      <c r="DJ36" s="15"/>
      <c r="DK36" s="24"/>
      <c r="DM36" s="13"/>
      <c r="DN36" s="13"/>
      <c r="DO36" s="13"/>
      <c r="DQ36" s="26"/>
      <c r="DR36" s="26"/>
      <c r="DS36" s="26"/>
      <c r="FK36" s="23"/>
      <c r="FL36" s="11"/>
      <c r="FM36" s="11"/>
      <c r="FN36" s="11"/>
      <c r="FO36" s="11"/>
      <c r="FP36" s="11"/>
      <c r="FQ36" s="11"/>
      <c r="FR36" s="23"/>
      <c r="FS36" s="17"/>
      <c r="FT36" s="11"/>
      <c r="FU36" s="10"/>
      <c r="FV36" s="20"/>
      <c r="FW36" s="11"/>
      <c r="FX36" s="20"/>
      <c r="FY36" s="23"/>
      <c r="FZ36" s="17"/>
      <c r="GA36" s="11"/>
      <c r="GB36" s="17"/>
      <c r="GC36" s="20"/>
      <c r="GD36" s="17"/>
      <c r="GE36" s="20"/>
      <c r="GG36" s="11"/>
      <c r="GH36" s="21"/>
      <c r="GI36" s="21"/>
      <c r="GJ36" s="21"/>
      <c r="GK36" s="21"/>
      <c r="GL36" s="21"/>
      <c r="GM36" s="21"/>
      <c r="GN36" s="21"/>
    </row>
    <row r="37" spans="1:196" s="5" customFormat="1" ht="13.8" x14ac:dyDescent="0.3">
      <c r="M37" s="7"/>
      <c r="N37" s="7"/>
      <c r="O37" s="7"/>
      <c r="P37" s="7"/>
      <c r="Q37" s="7"/>
      <c r="R37" s="7"/>
      <c r="S37" s="8"/>
      <c r="T37" s="7"/>
      <c r="V37" s="23"/>
      <c r="W37" s="73"/>
      <c r="X37" s="72"/>
      <c r="Y37" s="72"/>
      <c r="Z37" s="72"/>
      <c r="AB37" s="72"/>
      <c r="AC37" s="72"/>
      <c r="AD37" s="72"/>
      <c r="AE37" s="72"/>
      <c r="AF37" s="72"/>
      <c r="AG37" s="72"/>
      <c r="AH37" s="72"/>
      <c r="AI37" s="1"/>
      <c r="AJ37" s="1"/>
      <c r="AK37" s="1"/>
      <c r="AL37" s="1"/>
      <c r="AM37" s="1"/>
      <c r="AN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5"/>
      <c r="CO37" s="24"/>
      <c r="CQ37" s="13"/>
      <c r="CR37" s="13"/>
      <c r="CS37" s="13"/>
      <c r="CU37" s="25"/>
      <c r="CW37" s="16"/>
      <c r="CX37" s="16"/>
      <c r="CY37" s="16"/>
      <c r="CZ37" s="16"/>
      <c r="DA37" s="16"/>
      <c r="DB37" s="16"/>
      <c r="DF37" s="15"/>
      <c r="DG37" s="24"/>
      <c r="DJ37" s="15"/>
      <c r="DK37" s="24"/>
      <c r="DM37" s="13"/>
      <c r="DN37" s="13"/>
      <c r="DO37" s="13"/>
      <c r="DQ37" s="26"/>
      <c r="DR37" s="26"/>
      <c r="DS37" s="26"/>
      <c r="FK37" s="23"/>
      <c r="FL37" s="11"/>
      <c r="FM37" s="11"/>
      <c r="FN37" s="11"/>
      <c r="FO37" s="11"/>
      <c r="FP37" s="11"/>
      <c r="FQ37" s="11"/>
      <c r="FR37" s="23"/>
      <c r="FS37" s="17"/>
      <c r="FT37" s="11"/>
      <c r="FU37" s="10"/>
      <c r="FV37" s="20"/>
      <c r="FW37" s="11"/>
      <c r="FX37" s="20"/>
      <c r="FY37" s="23"/>
      <c r="FZ37" s="17"/>
      <c r="GA37" s="11"/>
      <c r="GB37" s="17"/>
      <c r="GC37" s="20"/>
      <c r="GD37" s="17"/>
      <c r="GE37" s="20"/>
      <c r="GG37" s="11"/>
      <c r="GH37" s="21"/>
      <c r="GI37" s="21"/>
      <c r="GJ37" s="21"/>
      <c r="GK37" s="21"/>
      <c r="GL37" s="21"/>
      <c r="GM37" s="21"/>
      <c r="GN37" s="21"/>
    </row>
    <row r="38" spans="1:196" s="5" customFormat="1" ht="13.8" x14ac:dyDescent="0.3">
      <c r="H38" s="91"/>
      <c r="M38" s="7"/>
      <c r="N38" s="7"/>
      <c r="O38" s="7"/>
      <c r="P38" s="7"/>
      <c r="Q38" s="7"/>
      <c r="R38" s="7"/>
      <c r="S38" s="8"/>
      <c r="T38" s="7"/>
      <c r="V38" s="23"/>
      <c r="W38" s="73"/>
      <c r="X38" s="72"/>
      <c r="Y38" s="72"/>
      <c r="Z38" s="72"/>
      <c r="AB38" s="72"/>
      <c r="AC38" s="72"/>
      <c r="AD38" s="72"/>
      <c r="AE38" s="72"/>
      <c r="AF38" s="72"/>
      <c r="AG38" s="72"/>
      <c r="AH38" s="72"/>
      <c r="AI38" s="1"/>
      <c r="AJ38" s="1"/>
      <c r="AK38" s="1"/>
      <c r="AL38" s="1"/>
      <c r="AM38" s="1"/>
      <c r="AN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5"/>
      <c r="CO38" s="24"/>
      <c r="CQ38" s="13"/>
      <c r="CR38" s="13"/>
      <c r="CS38" s="13"/>
      <c r="CU38" s="25"/>
      <c r="CW38" s="16"/>
      <c r="CX38" s="16"/>
      <c r="CY38" s="16"/>
      <c r="CZ38" s="16"/>
      <c r="DA38" s="16"/>
      <c r="DB38" s="16"/>
      <c r="DF38" s="15"/>
      <c r="DG38" s="24"/>
      <c r="DJ38" s="15"/>
      <c r="DK38" s="24"/>
      <c r="DM38" s="13"/>
      <c r="DN38" s="13"/>
      <c r="DO38" s="13"/>
      <c r="DQ38" s="26"/>
      <c r="DR38" s="26"/>
      <c r="DS38" s="26"/>
      <c r="FK38" s="23"/>
      <c r="FL38" s="11"/>
      <c r="FM38" s="11"/>
      <c r="FN38" s="11"/>
      <c r="FO38" s="11"/>
      <c r="FP38" s="11"/>
      <c r="FQ38" s="11"/>
      <c r="FR38" s="23"/>
      <c r="FS38" s="17"/>
      <c r="FT38" s="11"/>
      <c r="FU38" s="10"/>
      <c r="FV38" s="20"/>
      <c r="FW38" s="11"/>
      <c r="FX38" s="20"/>
      <c r="FY38" s="23"/>
      <c r="FZ38" s="17"/>
      <c r="GA38" s="11"/>
      <c r="GB38" s="17"/>
      <c r="GC38" s="20"/>
      <c r="GD38" s="17"/>
      <c r="GE38" s="20"/>
      <c r="GG38" s="11"/>
      <c r="GH38" s="21"/>
      <c r="GI38" s="21"/>
      <c r="GJ38" s="21"/>
      <c r="GK38" s="21"/>
      <c r="GL38" s="21"/>
      <c r="GM38" s="21"/>
      <c r="GN38" s="21"/>
    </row>
    <row r="39" spans="1:196" s="5" customFormat="1" ht="13.8" x14ac:dyDescent="0.3">
      <c r="H39" s="69" t="s">
        <v>63</v>
      </c>
      <c r="I39" s="109">
        <f>AK35</f>
        <v>8.3577687817321991</v>
      </c>
      <c r="M39" s="7"/>
      <c r="N39" s="7"/>
      <c r="O39" s="7"/>
      <c r="P39" s="7"/>
      <c r="Q39" s="7"/>
      <c r="R39" s="7"/>
      <c r="S39" s="8"/>
      <c r="T39" s="7"/>
      <c r="V39" s="23"/>
      <c r="W39" s="73"/>
      <c r="X39" s="72"/>
      <c r="Y39" s="72"/>
      <c r="Z39" s="72"/>
      <c r="AB39" s="72"/>
      <c r="AC39" s="72"/>
      <c r="AD39" s="72"/>
      <c r="AE39" s="72"/>
      <c r="AF39" s="72"/>
      <c r="AG39" s="72"/>
      <c r="AH39" s="72"/>
      <c r="AI39" s="1"/>
      <c r="AJ39" s="1"/>
      <c r="AK39" s="1"/>
      <c r="AL39" s="1"/>
      <c r="AM39" s="1"/>
      <c r="AN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5"/>
      <c r="CO39" s="24"/>
      <c r="CQ39" s="13"/>
      <c r="CR39" s="13"/>
      <c r="CS39" s="13"/>
      <c r="CU39" s="25"/>
      <c r="CW39" s="16"/>
      <c r="CX39" s="16"/>
      <c r="CY39" s="16"/>
      <c r="CZ39" s="16"/>
      <c r="DA39" s="16"/>
      <c r="DB39" s="16"/>
      <c r="DF39" s="15"/>
      <c r="DG39" s="24"/>
      <c r="DJ39" s="15"/>
      <c r="DK39" s="24"/>
      <c r="DM39" s="13"/>
      <c r="DN39" s="13"/>
      <c r="DO39" s="13"/>
      <c r="DQ39" s="26"/>
      <c r="DR39" s="26"/>
      <c r="DS39" s="26"/>
      <c r="FK39" s="23"/>
      <c r="FL39" s="11"/>
      <c r="FM39" s="11"/>
      <c r="FN39" s="11"/>
      <c r="FO39" s="11"/>
      <c r="FP39" s="11"/>
      <c r="FQ39" s="11"/>
      <c r="FR39" s="23"/>
      <c r="FS39" s="17"/>
      <c r="FT39" s="11"/>
      <c r="FU39" s="10"/>
      <c r="FV39" s="20"/>
      <c r="FW39" s="11"/>
      <c r="FX39" s="20"/>
      <c r="FY39" s="23"/>
      <c r="FZ39" s="17"/>
      <c r="GA39" s="11"/>
      <c r="GB39" s="17"/>
      <c r="GC39" s="20"/>
      <c r="GD39" s="17"/>
      <c r="GE39" s="20"/>
      <c r="GG39" s="11"/>
      <c r="GH39" s="21"/>
      <c r="GI39" s="21"/>
      <c r="GJ39" s="21"/>
      <c r="GK39" s="21"/>
      <c r="GL39" s="21"/>
      <c r="GM39" s="21"/>
      <c r="GN39" s="21"/>
    </row>
    <row r="40" spans="1:196" s="5" customFormat="1" ht="13.8" x14ac:dyDescent="0.3">
      <c r="M40" s="7"/>
      <c r="N40" s="7"/>
      <c r="O40" s="7"/>
      <c r="P40" s="7"/>
      <c r="Q40" s="7"/>
      <c r="R40" s="7"/>
      <c r="S40" s="8"/>
      <c r="T40" s="7"/>
      <c r="V40" s="23"/>
      <c r="W40" s="73"/>
      <c r="X40" s="72"/>
      <c r="Y40" s="72"/>
      <c r="Z40" s="72"/>
      <c r="AB40" s="72"/>
      <c r="AC40" s="72"/>
      <c r="AD40" s="72"/>
      <c r="AG40" s="15"/>
      <c r="AJ40" s="1"/>
      <c r="AK40" s="1"/>
      <c r="AL40" s="1"/>
      <c r="AM40" s="1"/>
      <c r="AN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5"/>
      <c r="CO40" s="24"/>
      <c r="CQ40" s="13"/>
      <c r="CR40" s="13"/>
      <c r="CS40" s="13"/>
      <c r="CU40" s="25"/>
      <c r="CW40" s="16"/>
      <c r="CX40" s="16"/>
      <c r="CY40" s="16"/>
      <c r="CZ40" s="16"/>
      <c r="DA40" s="16"/>
      <c r="DB40" s="16"/>
      <c r="DF40" s="15"/>
      <c r="DG40" s="24"/>
      <c r="DJ40" s="15"/>
      <c r="DK40" s="24"/>
      <c r="DM40" s="13"/>
      <c r="DN40" s="13"/>
      <c r="DO40" s="13"/>
      <c r="DQ40" s="26"/>
      <c r="DR40" s="26"/>
      <c r="DS40" s="26"/>
      <c r="FK40" s="23"/>
      <c r="FL40" s="11"/>
      <c r="FM40" s="11"/>
      <c r="FN40" s="11"/>
      <c r="FO40" s="11"/>
      <c r="FP40" s="11"/>
      <c r="FQ40" s="11"/>
      <c r="FR40" s="23"/>
      <c r="FS40" s="17"/>
      <c r="FT40" s="11"/>
      <c r="FU40" s="10"/>
      <c r="FV40" s="20"/>
      <c r="FW40" s="11"/>
      <c r="FX40" s="20"/>
      <c r="FY40" s="23"/>
      <c r="FZ40" s="17"/>
      <c r="GA40" s="11"/>
      <c r="GB40" s="17"/>
      <c r="GC40" s="20"/>
      <c r="GD40" s="17"/>
      <c r="GE40" s="20"/>
      <c r="GG40" s="11"/>
      <c r="GH40" s="21"/>
      <c r="GI40" s="21"/>
      <c r="GJ40" s="21"/>
      <c r="GK40" s="21"/>
      <c r="GL40" s="21"/>
      <c r="GM40" s="21"/>
      <c r="GN40" s="21"/>
    </row>
    <row r="41" spans="1:196" s="5" customFormat="1" ht="13.8" x14ac:dyDescent="0.3">
      <c r="M41" s="7"/>
      <c r="N41" s="7"/>
      <c r="O41" s="7"/>
      <c r="P41" s="7"/>
      <c r="Q41" s="7"/>
      <c r="R41" s="7"/>
      <c r="S41" s="8"/>
      <c r="T41" s="7"/>
      <c r="V41" s="23"/>
      <c r="W41" s="73"/>
      <c r="X41" s="72"/>
      <c r="Y41" s="72"/>
      <c r="Z41" s="72"/>
      <c r="AB41" s="72"/>
      <c r="AC41" s="72"/>
      <c r="AD41" s="72"/>
      <c r="AG41" s="22"/>
      <c r="AJ41" s="1"/>
      <c r="AK41" s="1"/>
      <c r="AL41" s="1"/>
      <c r="AM41" s="1"/>
      <c r="AN41" s="1"/>
      <c r="AQ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5"/>
      <c r="CO41" s="24"/>
      <c r="CQ41" s="13"/>
      <c r="CR41" s="13"/>
      <c r="CS41" s="13"/>
      <c r="CU41" s="25"/>
      <c r="CW41" s="16"/>
      <c r="CX41" s="16"/>
      <c r="CY41" s="16"/>
      <c r="CZ41" s="16"/>
      <c r="DA41" s="16"/>
      <c r="DB41" s="16"/>
      <c r="DF41" s="15"/>
      <c r="DG41" s="24"/>
      <c r="DJ41" s="15"/>
      <c r="DK41" s="24"/>
      <c r="DM41" s="13"/>
      <c r="DN41" s="13"/>
      <c r="DO41" s="13"/>
      <c r="DQ41" s="26"/>
      <c r="DR41" s="26"/>
      <c r="DS41" s="26"/>
      <c r="FK41" s="23"/>
      <c r="FL41" s="10"/>
      <c r="FM41" s="11"/>
      <c r="FN41" s="10"/>
      <c r="FO41" s="11"/>
      <c r="FP41" s="11"/>
      <c r="FQ41" s="11"/>
      <c r="FR41" s="23"/>
      <c r="FS41" s="10"/>
      <c r="FT41" s="11"/>
      <c r="FU41" s="10"/>
      <c r="FV41" s="20"/>
      <c r="FW41" s="10"/>
      <c r="FX41" s="20"/>
      <c r="FY41" s="23"/>
      <c r="FZ41" s="17"/>
      <c r="GA41" s="11"/>
      <c r="GB41" s="20"/>
      <c r="GC41" s="20"/>
      <c r="GD41" s="20"/>
      <c r="GE41" s="20"/>
      <c r="GG41" s="11"/>
      <c r="GH41" s="21"/>
      <c r="GI41" s="21"/>
      <c r="GJ41" s="21"/>
      <c r="GK41" s="21"/>
      <c r="GL41" s="21"/>
      <c r="GM41" s="21"/>
      <c r="GN41" s="21"/>
    </row>
    <row r="42" spans="1:196" s="5" customFormat="1" ht="13.8" x14ac:dyDescent="0.3">
      <c r="M42" s="7"/>
      <c r="N42" s="7"/>
      <c r="O42" s="7"/>
      <c r="P42" s="7"/>
      <c r="Q42" s="7"/>
      <c r="R42" s="7"/>
      <c r="S42" s="8"/>
      <c r="T42" s="7"/>
      <c r="AG42" s="15"/>
      <c r="AJ42" s="1"/>
      <c r="AK42" s="1"/>
      <c r="AL42" s="1"/>
      <c r="AM42" s="1"/>
      <c r="AN42" s="1"/>
      <c r="AQ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5"/>
      <c r="CO42" s="24"/>
      <c r="CQ42" s="13"/>
      <c r="CR42" s="13"/>
      <c r="CS42" s="13"/>
      <c r="CU42" s="25"/>
      <c r="CW42" s="16"/>
      <c r="CX42" s="16"/>
      <c r="CY42" s="16"/>
      <c r="CZ42" s="16"/>
      <c r="DA42" s="16"/>
      <c r="DB42" s="16"/>
      <c r="DF42" s="15"/>
      <c r="DG42" s="24"/>
      <c r="DJ42" s="15"/>
      <c r="DK42" s="24"/>
      <c r="DM42" s="13"/>
      <c r="DN42" s="13"/>
      <c r="DO42" s="13"/>
      <c r="DQ42" s="26"/>
      <c r="DR42" s="26"/>
      <c r="DS42" s="26"/>
      <c r="FK42" s="23"/>
      <c r="FL42" s="10"/>
      <c r="FM42" s="11"/>
      <c r="FN42" s="10"/>
      <c r="FO42" s="11"/>
      <c r="FP42" s="11"/>
      <c r="FQ42" s="11"/>
      <c r="FR42" s="23"/>
      <c r="FS42" s="10"/>
      <c r="FT42" s="11"/>
      <c r="FU42" s="19"/>
      <c r="FV42" s="20"/>
      <c r="FW42" s="10"/>
      <c r="FX42" s="20"/>
      <c r="FY42" s="23"/>
      <c r="FZ42" s="17"/>
      <c r="GA42" s="11"/>
      <c r="GB42" s="20"/>
      <c r="GC42" s="20"/>
      <c r="GD42" s="20"/>
      <c r="GE42" s="20"/>
      <c r="GF42" s="23"/>
      <c r="GG42" s="11"/>
      <c r="GH42" s="21"/>
      <c r="GI42" s="21"/>
      <c r="GJ42" s="21"/>
      <c r="GK42" s="21"/>
      <c r="GL42" s="21"/>
      <c r="GM42" s="21"/>
      <c r="GN42" s="21"/>
    </row>
    <row r="43" spans="1:196" s="5" customFormat="1" ht="13.8" x14ac:dyDescent="0.3">
      <c r="M43" s="7"/>
      <c r="N43" s="7"/>
      <c r="O43" s="7"/>
      <c r="P43" s="7"/>
      <c r="Q43" s="7"/>
      <c r="R43" s="7"/>
      <c r="S43" s="8"/>
      <c r="T43" s="7"/>
      <c r="AE43" s="22"/>
      <c r="AF43" s="22"/>
      <c r="AG43" s="94"/>
      <c r="AJ43" s="1"/>
      <c r="AK43" s="1"/>
      <c r="AL43" s="1"/>
      <c r="AM43" s="1"/>
      <c r="AN43" s="1"/>
      <c r="AQ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5"/>
      <c r="CO43" s="24"/>
      <c r="CQ43" s="13"/>
      <c r="CR43" s="13"/>
      <c r="CS43" s="13"/>
      <c r="CU43" s="25"/>
      <c r="CW43" s="16"/>
      <c r="CX43" s="16"/>
      <c r="CY43" s="16"/>
      <c r="CZ43" s="16"/>
      <c r="DA43" s="16"/>
      <c r="DB43" s="16"/>
      <c r="DF43" s="15"/>
      <c r="DG43" s="24"/>
      <c r="DJ43" s="15"/>
      <c r="DK43" s="24"/>
      <c r="DM43" s="13"/>
      <c r="DN43" s="13"/>
      <c r="DO43" s="13"/>
      <c r="DQ43" s="26"/>
      <c r="DR43" s="26"/>
      <c r="DS43" s="26"/>
      <c r="FK43" s="23"/>
      <c r="FL43" s="11"/>
      <c r="FM43" s="11"/>
      <c r="FN43" s="11"/>
      <c r="FO43" s="11"/>
      <c r="FP43" s="11"/>
      <c r="FQ43" s="11"/>
      <c r="FR43" s="23"/>
      <c r="FS43" s="17"/>
      <c r="FT43" s="11"/>
      <c r="FU43" s="10"/>
      <c r="FV43" s="20"/>
      <c r="FW43" s="11"/>
      <c r="FX43" s="20"/>
      <c r="FY43" s="23"/>
      <c r="FZ43" s="17"/>
      <c r="GA43" s="11"/>
      <c r="GB43" s="17"/>
      <c r="GC43" s="20"/>
      <c r="GD43" s="17"/>
      <c r="GE43" s="20"/>
      <c r="GG43" s="11"/>
      <c r="GH43" s="21"/>
      <c r="GI43" s="21"/>
      <c r="GJ43" s="21"/>
      <c r="GK43" s="21"/>
      <c r="GL43" s="21"/>
      <c r="GM43" s="21"/>
      <c r="GN43" s="21"/>
    </row>
    <row r="44" spans="1:196" s="5" customFormat="1" ht="12.75" customHeight="1" x14ac:dyDescent="0.3">
      <c r="M44" s="7"/>
      <c r="N44" s="7"/>
      <c r="O44" s="7"/>
      <c r="P44" s="7"/>
      <c r="Q44" s="7"/>
      <c r="R44" s="7"/>
      <c r="S44" s="8"/>
      <c r="T44" s="7"/>
      <c r="W44" s="15"/>
      <c r="X44" s="71"/>
      <c r="Y44" s="13"/>
      <c r="AJ44" s="1"/>
      <c r="AK44" s="1"/>
      <c r="AL44" s="1"/>
      <c r="AM44" s="1"/>
      <c r="AP44" s="1"/>
      <c r="AQ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5"/>
      <c r="CO44" s="24"/>
      <c r="CQ44" s="13"/>
      <c r="CR44" s="13"/>
      <c r="CS44" s="13"/>
      <c r="CU44" s="25"/>
      <c r="CW44" s="16"/>
      <c r="CX44" s="16"/>
      <c r="CY44" s="16"/>
      <c r="CZ44" s="16"/>
      <c r="DA44" s="16"/>
      <c r="DB44" s="16"/>
      <c r="DF44" s="15"/>
      <c r="DG44" s="24"/>
      <c r="DJ44" s="15"/>
      <c r="DK44" s="24"/>
      <c r="DM44" s="13"/>
      <c r="DN44" s="13"/>
      <c r="DO44" s="13"/>
      <c r="DQ44" s="26"/>
      <c r="DR44" s="26"/>
      <c r="DS44" s="26"/>
      <c r="FK44" s="23"/>
      <c r="FL44" s="11"/>
      <c r="FM44" s="11"/>
      <c r="FN44" s="11"/>
      <c r="FO44" s="11"/>
      <c r="FP44" s="11"/>
      <c r="FQ44" s="11"/>
      <c r="FR44" s="23"/>
      <c r="FS44" s="17"/>
      <c r="FT44" s="11"/>
      <c r="FU44" s="10"/>
      <c r="FV44" s="20"/>
      <c r="FW44" s="11"/>
      <c r="FX44" s="20"/>
      <c r="FY44" s="23"/>
      <c r="FZ44" s="17"/>
      <c r="GA44" s="11"/>
      <c r="GB44" s="17"/>
      <c r="GC44" s="20"/>
      <c r="GD44" s="17"/>
      <c r="GE44" s="20"/>
      <c r="GG44" s="11"/>
      <c r="GH44" s="21"/>
      <c r="GI44" s="21"/>
      <c r="GJ44" s="21"/>
      <c r="GK44" s="21"/>
      <c r="GL44" s="21"/>
      <c r="GM44" s="21"/>
      <c r="GN44" s="21"/>
    </row>
    <row r="45" spans="1:196" s="5" customFormat="1" ht="13.8" x14ac:dyDescent="0.3">
      <c r="A45" s="15"/>
      <c r="E45" s="15"/>
      <c r="F45" s="22"/>
      <c r="M45" s="7"/>
      <c r="N45" s="7"/>
      <c r="O45" s="7"/>
      <c r="P45" s="7"/>
      <c r="Q45" s="7"/>
      <c r="R45" s="7"/>
      <c r="S45" s="8"/>
      <c r="T45" s="7"/>
      <c r="W45" s="15"/>
      <c r="X45" s="71"/>
      <c r="Y45" s="10"/>
      <c r="Z45" s="11"/>
      <c r="AG45" s="15"/>
      <c r="AJ45" s="1"/>
      <c r="AK45" s="1"/>
      <c r="AL45" s="75"/>
      <c r="AM45" s="1"/>
      <c r="AO45" s="1"/>
      <c r="AP45" s="1"/>
      <c r="AQ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5"/>
      <c r="CO45" s="24"/>
      <c r="CQ45" s="13"/>
      <c r="CR45" s="13"/>
      <c r="CS45" s="13"/>
      <c r="CU45" s="25"/>
      <c r="CW45" s="16"/>
      <c r="CX45" s="16"/>
      <c r="CY45" s="16"/>
      <c r="CZ45" s="16"/>
      <c r="DA45" s="16"/>
      <c r="DB45" s="16"/>
      <c r="DF45" s="15"/>
      <c r="DG45" s="24"/>
      <c r="DJ45" s="15"/>
      <c r="DK45" s="24"/>
      <c r="DM45" s="13"/>
      <c r="DN45" s="13"/>
      <c r="DO45" s="13"/>
      <c r="DQ45" s="26"/>
      <c r="DR45" s="26"/>
      <c r="DS45" s="26"/>
      <c r="FK45" s="23"/>
      <c r="FL45" s="10"/>
      <c r="FM45" s="11"/>
      <c r="FN45" s="10"/>
      <c r="FO45" s="11"/>
      <c r="FP45" s="11"/>
      <c r="FQ45" s="11"/>
      <c r="FR45" s="23"/>
      <c r="FS45" s="10"/>
      <c r="FT45" s="11"/>
      <c r="FU45" s="10"/>
      <c r="FV45" s="20"/>
      <c r="FW45" s="10"/>
      <c r="FX45" s="20"/>
      <c r="FY45" s="23"/>
      <c r="FZ45" s="17"/>
      <c r="GA45" s="11"/>
      <c r="GB45" s="20"/>
      <c r="GC45" s="20"/>
      <c r="GD45" s="20"/>
      <c r="GE45" s="20"/>
      <c r="GG45" s="11"/>
      <c r="GH45" s="21"/>
      <c r="GI45" s="21"/>
      <c r="GJ45" s="21"/>
      <c r="GK45" s="21"/>
      <c r="GL45" s="21"/>
      <c r="GM45" s="21"/>
      <c r="GN45" s="21"/>
    </row>
    <row r="46" spans="1:196" s="5" customFormat="1" ht="13.8" x14ac:dyDescent="0.3">
      <c r="A46" s="27"/>
      <c r="E46" s="15"/>
      <c r="F46" s="22"/>
      <c r="G46" s="22"/>
      <c r="K46" s="94"/>
      <c r="M46" s="7"/>
      <c r="N46" s="7"/>
      <c r="O46" s="7"/>
      <c r="P46" s="7"/>
      <c r="Q46" s="7"/>
      <c r="R46" s="7"/>
      <c r="S46" s="8"/>
      <c r="T46" s="7"/>
      <c r="AG46" s="15"/>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5"/>
      <c r="CO46" s="24"/>
      <c r="CQ46" s="13"/>
      <c r="CR46" s="13"/>
      <c r="CS46" s="13"/>
      <c r="CU46" s="25"/>
      <c r="CW46" s="16"/>
      <c r="CX46" s="16"/>
      <c r="CY46" s="16"/>
      <c r="CZ46" s="16"/>
      <c r="DA46" s="16"/>
      <c r="DB46" s="16"/>
      <c r="DF46" s="15"/>
      <c r="DG46" s="24"/>
      <c r="DJ46" s="15"/>
      <c r="DK46" s="24"/>
      <c r="DM46" s="13"/>
      <c r="DN46" s="13"/>
      <c r="DO46" s="13"/>
      <c r="DQ46" s="26"/>
      <c r="DR46" s="26"/>
      <c r="DS46" s="26"/>
      <c r="FK46" s="23"/>
      <c r="FL46" s="10"/>
      <c r="FM46" s="11"/>
      <c r="FN46" s="10"/>
      <c r="FO46" s="11"/>
      <c r="FP46" s="11"/>
      <c r="FQ46" s="11"/>
      <c r="FR46" s="23"/>
      <c r="FS46" s="10"/>
      <c r="FT46" s="11"/>
      <c r="FU46" s="19"/>
      <c r="FV46" s="20"/>
      <c r="FW46" s="10"/>
      <c r="FX46" s="20"/>
      <c r="FY46" s="23"/>
      <c r="FZ46" s="17"/>
      <c r="GA46" s="11"/>
      <c r="GB46" s="20"/>
      <c r="GC46" s="20"/>
      <c r="GD46" s="20"/>
      <c r="GE46" s="20"/>
      <c r="GF46" s="23"/>
      <c r="GG46" s="11"/>
      <c r="GH46" s="21"/>
      <c r="GI46" s="21"/>
      <c r="GJ46" s="21"/>
      <c r="GK46" s="21"/>
      <c r="GL46" s="21"/>
      <c r="GM46" s="21"/>
      <c r="GN46" s="21"/>
    </row>
    <row r="47" spans="1:196" s="5" customFormat="1" x14ac:dyDescent="0.35">
      <c r="F47" s="94"/>
      <c r="G47" s="94"/>
      <c r="H47" s="15" t="s">
        <v>65</v>
      </c>
      <c r="I47" s="5" t="str">
        <f ca="1">[1]!xlv(I50)</f>
        <v>(Ks × π² × (D₁₁ × D₂₂³)⁰·²⁵) / (b²)</v>
      </c>
      <c r="K47" s="15"/>
      <c r="M47" s="7"/>
      <c r="N47" s="7"/>
      <c r="O47" s="7"/>
      <c r="P47" s="7"/>
      <c r="Q47" s="7"/>
      <c r="R47" s="7"/>
      <c r="S47" s="8"/>
      <c r="T47" s="7"/>
      <c r="W47" s="1"/>
      <c r="AG47" s="15"/>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5"/>
      <c r="CO47" s="24"/>
      <c r="CQ47" s="13"/>
      <c r="CR47" s="13"/>
      <c r="CS47" s="13"/>
      <c r="CU47" s="25"/>
      <c r="CW47" s="16"/>
      <c r="CX47" s="16"/>
      <c r="CY47" s="16"/>
      <c r="CZ47" s="16"/>
      <c r="DA47" s="16"/>
      <c r="DB47" s="16"/>
      <c r="DF47" s="15"/>
      <c r="DG47" s="24"/>
      <c r="DJ47" s="15"/>
      <c r="DK47" s="24"/>
      <c r="DM47" s="13"/>
      <c r="DN47" s="13"/>
      <c r="DO47" s="13"/>
      <c r="DQ47" s="26"/>
      <c r="DR47" s="26"/>
      <c r="DS47" s="26"/>
      <c r="FK47" s="23"/>
      <c r="FL47" s="11"/>
      <c r="FM47" s="11"/>
      <c r="FN47" s="11"/>
      <c r="FO47" s="11"/>
      <c r="FP47" s="11"/>
      <c r="FQ47" s="11"/>
      <c r="FR47" s="23"/>
      <c r="FS47" s="17"/>
      <c r="FT47" s="11"/>
      <c r="FU47" s="10"/>
      <c r="FV47" s="20"/>
      <c r="FW47" s="11"/>
      <c r="FX47" s="20"/>
      <c r="FY47" s="23"/>
      <c r="FZ47" s="17"/>
      <c r="GA47" s="11"/>
      <c r="GB47" s="17"/>
      <c r="GC47" s="20"/>
      <c r="GD47" s="17"/>
      <c r="GE47" s="20"/>
      <c r="GG47" s="11"/>
      <c r="GH47" s="21"/>
      <c r="GI47" s="21"/>
      <c r="GJ47" s="21"/>
      <c r="GK47" s="21"/>
      <c r="GL47" s="21"/>
      <c r="GM47" s="21"/>
      <c r="GN47" s="21"/>
    </row>
    <row r="48" spans="1:196" s="5" customFormat="1" ht="13.8" x14ac:dyDescent="0.3">
      <c r="F48" s="94"/>
      <c r="G48" s="94"/>
      <c r="H48" s="15" t="s">
        <v>10</v>
      </c>
      <c r="I48" s="124" t="str">
        <f>[1]!xln(I50)</f>
        <v>(8.36 × π² × (152 × 152³)⁰·²⁵) / (4²)</v>
      </c>
      <c r="J48" s="124"/>
      <c r="K48" s="124"/>
      <c r="M48" s="7"/>
      <c r="N48" s="7"/>
      <c r="O48" s="7"/>
      <c r="P48" s="7"/>
      <c r="Q48" s="7"/>
      <c r="R48" s="7"/>
      <c r="S48" s="8"/>
      <c r="T48" s="7"/>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5"/>
      <c r="CO48" s="24"/>
      <c r="CQ48" s="13"/>
      <c r="CR48" s="13"/>
      <c r="CS48" s="13"/>
      <c r="CU48" s="25"/>
      <c r="CW48" s="16"/>
      <c r="CX48" s="16"/>
      <c r="CY48" s="16"/>
      <c r="CZ48" s="16"/>
      <c r="DA48" s="16"/>
      <c r="DB48" s="16"/>
      <c r="DF48" s="15"/>
      <c r="DG48" s="24"/>
      <c r="DJ48" s="15"/>
      <c r="DK48" s="24"/>
      <c r="DM48" s="13"/>
      <c r="DN48" s="13"/>
      <c r="DO48" s="13"/>
      <c r="DQ48" s="26"/>
      <c r="DR48" s="26"/>
      <c r="DS48" s="26"/>
      <c r="FK48" s="23"/>
      <c r="FL48" s="11"/>
      <c r="FM48" s="11"/>
      <c r="FN48" s="11"/>
      <c r="FO48" s="11"/>
      <c r="FP48" s="11"/>
      <c r="FQ48" s="11"/>
      <c r="FR48" s="23"/>
      <c r="FS48" s="17"/>
      <c r="FT48" s="11"/>
      <c r="FU48" s="10"/>
      <c r="FV48" s="20"/>
      <c r="FW48" s="11"/>
      <c r="FX48" s="20"/>
      <c r="FY48" s="23"/>
      <c r="FZ48" s="17"/>
      <c r="GA48" s="11"/>
      <c r="GB48" s="17"/>
      <c r="GC48" s="20"/>
      <c r="GD48" s="17"/>
      <c r="GE48" s="20"/>
      <c r="GG48" s="11"/>
      <c r="GH48" s="21"/>
      <c r="GI48" s="21"/>
      <c r="GJ48" s="21"/>
      <c r="GK48" s="21"/>
      <c r="GL48" s="21"/>
      <c r="GM48" s="21"/>
      <c r="GN48" s="21"/>
    </row>
    <row r="49" spans="1:248" s="5" customFormat="1" ht="13.8" x14ac:dyDescent="0.3">
      <c r="F49" s="95"/>
      <c r="G49" s="22"/>
      <c r="I49" s="124"/>
      <c r="J49" s="124"/>
      <c r="K49" s="124"/>
      <c r="M49" s="7"/>
      <c r="N49" s="7"/>
      <c r="O49" s="7"/>
      <c r="P49" s="7"/>
      <c r="Q49" s="7"/>
      <c r="R49" s="7"/>
      <c r="S49" s="8"/>
      <c r="T49" s="7"/>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5"/>
      <c r="CO49" s="24"/>
      <c r="CQ49" s="13"/>
      <c r="CR49" s="13"/>
      <c r="CS49" s="13"/>
      <c r="CU49" s="25"/>
      <c r="CW49" s="16"/>
      <c r="CX49" s="16"/>
      <c r="CY49" s="16"/>
      <c r="CZ49" s="16"/>
      <c r="DA49" s="16"/>
      <c r="DB49" s="16"/>
      <c r="DF49" s="15"/>
      <c r="DG49" s="24"/>
      <c r="DJ49" s="15"/>
      <c r="DK49" s="24"/>
      <c r="DM49" s="13"/>
      <c r="DN49" s="13"/>
      <c r="DO49" s="13"/>
      <c r="DQ49" s="26"/>
      <c r="DR49" s="26"/>
      <c r="DS49" s="26"/>
      <c r="FK49" s="23"/>
      <c r="FL49" s="10"/>
      <c r="FM49" s="11"/>
      <c r="FN49" s="10"/>
      <c r="FO49" s="11"/>
      <c r="FP49" s="11"/>
      <c r="FQ49" s="11"/>
      <c r="FR49" s="23"/>
      <c r="FS49" s="10"/>
      <c r="FT49" s="11"/>
      <c r="FU49" s="10"/>
      <c r="FV49" s="20"/>
      <c r="FW49" s="10"/>
      <c r="FX49" s="20"/>
      <c r="FY49" s="23"/>
      <c r="FZ49" s="17"/>
      <c r="GA49" s="11"/>
      <c r="GB49" s="20"/>
      <c r="GC49" s="20"/>
      <c r="GD49" s="20"/>
      <c r="GE49" s="20"/>
      <c r="GG49" s="11"/>
      <c r="GH49" s="21"/>
      <c r="GI49" s="21"/>
      <c r="GJ49" s="21"/>
      <c r="GK49" s="21"/>
      <c r="GL49" s="21"/>
      <c r="GM49" s="21"/>
      <c r="GN49" s="21"/>
    </row>
    <row r="50" spans="1:248" s="5" customFormat="1" x14ac:dyDescent="0.35">
      <c r="E50" s="15"/>
      <c r="F50" s="95"/>
      <c r="G50" s="22"/>
      <c r="H50" s="15" t="s">
        <v>65</v>
      </c>
      <c r="I50" s="111">
        <f>(I39*PI()^2*(J20*J21^3)^0.25)/(B26^2)</f>
        <v>784.70337551109913</v>
      </c>
      <c r="J50" s="5" t="s">
        <v>64</v>
      </c>
      <c r="K50" s="94"/>
      <c r="M50" s="7"/>
      <c r="N50" s="7"/>
      <c r="O50" s="7"/>
      <c r="P50" s="7"/>
      <c r="Q50" s="7"/>
      <c r="R50" s="7"/>
      <c r="S50" s="8"/>
      <c r="T50" s="7"/>
      <c r="AH50" s="94"/>
      <c r="AI50" s="94"/>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5"/>
      <c r="CO50" s="24"/>
      <c r="CQ50" s="13"/>
      <c r="CR50" s="13"/>
      <c r="CS50" s="13"/>
      <c r="CU50" s="25"/>
      <c r="CW50" s="16"/>
      <c r="CX50" s="16"/>
      <c r="CY50" s="16"/>
      <c r="CZ50" s="16"/>
      <c r="DA50" s="16"/>
      <c r="DB50" s="16"/>
      <c r="DF50" s="15"/>
      <c r="DG50" s="24"/>
      <c r="DJ50" s="15"/>
      <c r="DK50" s="24"/>
      <c r="DM50" s="13"/>
      <c r="DN50" s="13"/>
      <c r="DO50" s="13"/>
      <c r="DQ50" s="26"/>
      <c r="DR50" s="26"/>
      <c r="DS50" s="26"/>
      <c r="FK50" s="23"/>
      <c r="FL50" s="10"/>
      <c r="FM50" s="11"/>
      <c r="FN50" s="10"/>
      <c r="FO50" s="11"/>
      <c r="FP50" s="11"/>
      <c r="FQ50" s="11"/>
      <c r="FR50" s="23"/>
      <c r="FS50" s="10"/>
      <c r="FT50" s="11"/>
      <c r="FU50" s="19"/>
      <c r="FV50" s="20"/>
      <c r="FW50" s="10"/>
      <c r="FX50" s="20"/>
      <c r="FY50" s="23"/>
      <c r="FZ50" s="17"/>
      <c r="GA50" s="11"/>
      <c r="GB50" s="20"/>
      <c r="GC50" s="20"/>
      <c r="GD50" s="20"/>
      <c r="GE50" s="20"/>
      <c r="GF50" s="23"/>
      <c r="GG50" s="11"/>
      <c r="GH50" s="21"/>
      <c r="GI50" s="21"/>
      <c r="GJ50" s="21"/>
      <c r="GK50" s="21"/>
      <c r="GL50" s="21"/>
      <c r="GM50" s="21"/>
      <c r="GN50" s="21"/>
    </row>
    <row r="51" spans="1:248" ht="13.8" x14ac:dyDescent="0.3">
      <c r="A51" s="6"/>
      <c r="B51" s="6"/>
      <c r="C51" s="6"/>
      <c r="D51" s="6"/>
      <c r="E51" s="15"/>
      <c r="F51" s="22"/>
      <c r="G51" s="22"/>
      <c r="H51" s="22"/>
      <c r="I51" s="94"/>
      <c r="J51" s="94"/>
      <c r="K51" s="94"/>
      <c r="U51" s="5"/>
      <c r="AE51" s="9"/>
      <c r="AF51" s="9"/>
      <c r="AG51" s="9"/>
      <c r="AH51" s="9"/>
      <c r="AI51" s="9"/>
      <c r="CN51" s="15"/>
      <c r="CO51" s="24"/>
      <c r="CQ51" s="13"/>
      <c r="CR51" s="13"/>
      <c r="CS51" s="13"/>
      <c r="CU51" s="25"/>
      <c r="CW51" s="16"/>
      <c r="CX51" s="16"/>
      <c r="CY51" s="16"/>
      <c r="CZ51" s="16"/>
      <c r="DA51" s="16"/>
      <c r="DB51" s="16"/>
      <c r="DF51" s="15"/>
      <c r="DG51" s="24"/>
      <c r="DJ51" s="15"/>
      <c r="DK51" s="24"/>
      <c r="DM51" s="13"/>
      <c r="DN51" s="13"/>
      <c r="DO51" s="13"/>
      <c r="DQ51" s="26"/>
      <c r="DR51" s="26"/>
      <c r="DS51" s="26"/>
      <c r="FK51" s="23"/>
      <c r="FL51" s="10"/>
      <c r="FM51" s="11"/>
      <c r="FN51" s="10"/>
      <c r="FO51" s="11"/>
      <c r="FP51" s="11"/>
      <c r="FQ51" s="11"/>
      <c r="FR51" s="23"/>
      <c r="FS51" s="10"/>
      <c r="FT51" s="11"/>
      <c r="FU51" s="19"/>
      <c r="FV51" s="20"/>
      <c r="FW51" s="10"/>
      <c r="FX51" s="20"/>
      <c r="FY51" s="23"/>
      <c r="FZ51" s="17"/>
      <c r="GA51" s="11"/>
      <c r="GB51" s="20"/>
      <c r="GC51" s="20"/>
      <c r="GD51" s="20"/>
      <c r="GE51" s="20"/>
      <c r="GF51" s="23"/>
      <c r="GG51" s="11"/>
      <c r="GH51" s="21"/>
      <c r="GI51" s="21"/>
      <c r="GJ51" s="21"/>
      <c r="GK51" s="21"/>
      <c r="GL51" s="21"/>
      <c r="GM51" s="21"/>
      <c r="GN51" s="21"/>
    </row>
    <row r="52" spans="1:248" ht="13.8" x14ac:dyDescent="0.3">
      <c r="A52" s="27"/>
      <c r="B52" s="31"/>
      <c r="C52" s="6"/>
      <c r="D52" s="6"/>
      <c r="E52" s="6"/>
      <c r="F52" s="94"/>
      <c r="G52" s="22"/>
      <c r="H52" s="22"/>
      <c r="I52" s="94"/>
      <c r="J52" s="94"/>
      <c r="K52" s="94"/>
      <c r="U52" s="5"/>
      <c r="AE52" s="5"/>
      <c r="AF52" s="5"/>
      <c r="AG52" s="5"/>
      <c r="AH52" s="94"/>
      <c r="AI52" s="94"/>
      <c r="CN52" s="15"/>
      <c r="CO52" s="24"/>
      <c r="CQ52" s="13"/>
      <c r="CR52" s="13"/>
      <c r="CS52" s="13"/>
      <c r="CU52" s="25"/>
      <c r="CW52" s="16"/>
      <c r="CX52" s="16"/>
      <c r="CY52" s="16"/>
      <c r="CZ52" s="16"/>
      <c r="DA52" s="16"/>
      <c r="DB52" s="16"/>
      <c r="DF52" s="15"/>
      <c r="DG52" s="24"/>
      <c r="DJ52" s="15"/>
      <c r="DK52" s="24"/>
      <c r="DM52" s="13"/>
      <c r="DN52" s="13"/>
      <c r="DO52" s="13"/>
      <c r="DQ52" s="26"/>
      <c r="DR52" s="26"/>
      <c r="DS52" s="26"/>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3"/>
      <c r="FL52" s="11"/>
      <c r="FM52" s="11"/>
      <c r="FN52" s="11"/>
      <c r="FO52" s="11"/>
      <c r="FP52" s="11"/>
      <c r="FQ52" s="11"/>
      <c r="FR52" s="23"/>
      <c r="FS52" s="17"/>
      <c r="FT52" s="11"/>
      <c r="FU52" s="10"/>
      <c r="FV52" s="20"/>
      <c r="FW52" s="11"/>
      <c r="FX52" s="20"/>
      <c r="FY52" s="23"/>
      <c r="FZ52" s="17"/>
      <c r="GA52" s="11"/>
      <c r="GB52" s="17"/>
      <c r="GC52" s="20"/>
      <c r="GD52" s="17"/>
      <c r="GE52" s="20"/>
      <c r="GG52" s="11"/>
      <c r="GH52" s="21"/>
      <c r="GI52" s="21"/>
      <c r="GJ52" s="21"/>
      <c r="GK52" s="21"/>
      <c r="GL52" s="21"/>
      <c r="GM52" s="21"/>
      <c r="GN52" s="21"/>
      <c r="GO52" s="22"/>
      <c r="GP52" s="22"/>
      <c r="GQ52" s="22"/>
      <c r="GR52" s="22"/>
      <c r="GS52" s="22"/>
      <c r="GT52" s="22"/>
      <c r="GU52" s="22"/>
      <c r="GV52" s="22"/>
      <c r="GW52" s="22"/>
      <c r="GX52" s="22"/>
      <c r="GY52" s="22"/>
      <c r="GZ52" s="22"/>
      <c r="HA52" s="22"/>
      <c r="HB52" s="22"/>
      <c r="HC52" s="22"/>
      <c r="HD52" s="22"/>
      <c r="HE52" s="22"/>
      <c r="HF52" s="22"/>
      <c r="HG52" s="22"/>
      <c r="IB52" s="22"/>
      <c r="IC52" s="22"/>
      <c r="ID52" s="22"/>
      <c r="IE52" s="22"/>
      <c r="IF52" s="22"/>
      <c r="IG52" s="22"/>
      <c r="IJ52" s="22"/>
      <c r="IK52" s="22"/>
      <c r="IL52" s="22"/>
      <c r="IM52" s="22"/>
      <c r="IN52" s="9"/>
    </row>
    <row r="53" spans="1:248" ht="13.8" x14ac:dyDescent="0.3">
      <c r="A53" s="27"/>
      <c r="B53" s="6"/>
      <c r="C53" s="6"/>
      <c r="D53" s="6"/>
      <c r="E53" s="6"/>
      <c r="F53" s="94"/>
      <c r="G53" s="22"/>
      <c r="H53" s="22"/>
      <c r="I53" s="94"/>
      <c r="J53" s="94"/>
      <c r="K53" s="94"/>
      <c r="U53" s="5"/>
      <c r="AE53" s="5"/>
      <c r="AF53" s="5"/>
      <c r="AG53" s="5"/>
      <c r="AH53" s="94"/>
      <c r="AI53" s="94"/>
      <c r="CN53" s="15"/>
      <c r="CO53" s="24"/>
      <c r="CQ53" s="13"/>
      <c r="CR53" s="13"/>
      <c r="CS53" s="13"/>
      <c r="CU53" s="25"/>
      <c r="CW53" s="16"/>
      <c r="CX53" s="16"/>
      <c r="CY53" s="16"/>
      <c r="CZ53" s="16"/>
      <c r="DA53" s="16"/>
      <c r="DB53" s="16"/>
      <c r="DF53" s="15"/>
      <c r="DG53" s="24"/>
      <c r="DJ53" s="15"/>
      <c r="DK53" s="24"/>
      <c r="DM53" s="13"/>
      <c r="DN53" s="13"/>
      <c r="DO53" s="13"/>
      <c r="DQ53" s="26"/>
      <c r="DR53" s="26"/>
      <c r="DS53" s="26"/>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3"/>
      <c r="FL53" s="11"/>
      <c r="FM53" s="11"/>
      <c r="FN53" s="11"/>
      <c r="FO53" s="11"/>
      <c r="FP53" s="11"/>
      <c r="FQ53" s="11"/>
      <c r="FR53" s="23"/>
      <c r="FS53" s="17"/>
      <c r="FT53" s="11"/>
      <c r="FU53" s="10"/>
      <c r="FV53" s="20"/>
      <c r="FW53" s="11"/>
      <c r="FX53" s="20"/>
      <c r="FY53" s="23"/>
      <c r="FZ53" s="17"/>
      <c r="GA53" s="11"/>
      <c r="GB53" s="17"/>
      <c r="GC53" s="20"/>
      <c r="GD53" s="17"/>
      <c r="GE53" s="20"/>
      <c r="GG53" s="11"/>
      <c r="GH53" s="21"/>
      <c r="GI53" s="21"/>
      <c r="GJ53" s="21"/>
      <c r="GK53" s="21"/>
      <c r="GL53" s="21"/>
      <c r="GM53" s="21"/>
      <c r="GN53" s="21"/>
      <c r="GO53" s="22"/>
      <c r="GP53" s="22"/>
      <c r="GQ53" s="22"/>
      <c r="GR53" s="22"/>
      <c r="GS53" s="22"/>
      <c r="GT53" s="22"/>
      <c r="GU53" s="22"/>
      <c r="GV53" s="22"/>
      <c r="GW53" s="22"/>
      <c r="GX53" s="22"/>
      <c r="GY53" s="22"/>
      <c r="GZ53" s="22"/>
      <c r="HA53" s="22"/>
      <c r="HB53" s="22"/>
      <c r="HC53" s="22"/>
      <c r="HD53" s="22"/>
      <c r="HE53" s="22"/>
      <c r="HF53" s="22"/>
      <c r="HG53" s="22"/>
      <c r="IB53" s="22"/>
      <c r="IC53" s="22"/>
      <c r="ID53" s="22"/>
      <c r="IE53" s="22"/>
      <c r="IF53" s="22"/>
      <c r="IG53" s="22"/>
      <c r="IJ53" s="22"/>
      <c r="IK53" s="22"/>
      <c r="IL53" s="22"/>
      <c r="IM53" s="22"/>
      <c r="IN53" s="9"/>
    </row>
    <row r="54" spans="1:248" ht="13.8" x14ac:dyDescent="0.3">
      <c r="A54" s="27"/>
      <c r="B54" s="31"/>
      <c r="C54" s="6"/>
      <c r="D54" s="6"/>
      <c r="E54" s="6"/>
      <c r="F54" s="94"/>
      <c r="G54" s="22"/>
      <c r="H54" s="22"/>
      <c r="I54" s="94"/>
      <c r="J54" s="94"/>
      <c r="K54" s="94"/>
      <c r="U54" s="5"/>
      <c r="AE54" s="5"/>
      <c r="AF54" s="5"/>
      <c r="AG54" s="5"/>
      <c r="AH54" s="94"/>
      <c r="AI54" s="22"/>
      <c r="CN54" s="15"/>
      <c r="CO54" s="24"/>
      <c r="CQ54" s="13"/>
      <c r="CR54" s="13"/>
      <c r="CS54" s="13"/>
      <c r="CU54" s="25"/>
      <c r="CW54" s="16"/>
      <c r="CX54" s="16"/>
      <c r="CY54" s="16"/>
      <c r="CZ54" s="16"/>
      <c r="DA54" s="16"/>
      <c r="DB54" s="16"/>
      <c r="DF54" s="15"/>
      <c r="DG54" s="24"/>
      <c r="DJ54" s="15"/>
      <c r="DK54" s="24"/>
      <c r="DM54" s="13"/>
      <c r="DN54" s="13"/>
      <c r="DO54" s="13"/>
      <c r="DQ54" s="26"/>
      <c r="DR54" s="26"/>
      <c r="DS54" s="26"/>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3"/>
      <c r="FL54" s="11"/>
      <c r="FM54" s="11"/>
      <c r="FN54" s="11"/>
      <c r="FO54" s="11"/>
      <c r="FP54" s="11"/>
      <c r="FQ54" s="11"/>
      <c r="FR54" s="23"/>
      <c r="FS54" s="17"/>
      <c r="FT54" s="11"/>
      <c r="FU54" s="10"/>
      <c r="FV54" s="20"/>
      <c r="FW54" s="11"/>
      <c r="FX54" s="20"/>
      <c r="FY54" s="23"/>
      <c r="FZ54" s="17"/>
      <c r="GA54" s="11"/>
      <c r="GB54" s="17"/>
      <c r="GC54" s="20"/>
      <c r="GD54" s="17"/>
      <c r="GE54" s="20"/>
      <c r="GG54" s="11"/>
      <c r="GH54" s="21"/>
      <c r="GI54" s="21"/>
      <c r="GJ54" s="21"/>
      <c r="GK54" s="21"/>
      <c r="GL54" s="21"/>
      <c r="GM54" s="21"/>
      <c r="GN54" s="21"/>
      <c r="GO54" s="22"/>
      <c r="GP54" s="22"/>
      <c r="GQ54" s="22"/>
      <c r="GR54" s="22"/>
      <c r="GS54" s="22"/>
      <c r="GT54" s="22"/>
      <c r="GU54" s="22"/>
      <c r="GV54" s="22"/>
      <c r="GW54" s="22"/>
      <c r="GX54" s="22"/>
      <c r="GY54" s="22"/>
      <c r="GZ54" s="22"/>
      <c r="HA54" s="22"/>
      <c r="HB54" s="22"/>
      <c r="HC54" s="22"/>
      <c r="HD54" s="22"/>
      <c r="HE54" s="22"/>
      <c r="HF54" s="22"/>
      <c r="HG54" s="22"/>
      <c r="IB54" s="22"/>
      <c r="IC54" s="22"/>
      <c r="ID54" s="22"/>
      <c r="IE54" s="22"/>
      <c r="IF54" s="22"/>
      <c r="IG54" s="22"/>
      <c r="IJ54" s="22"/>
      <c r="IK54" s="22"/>
      <c r="IL54" s="22"/>
      <c r="IM54" s="22"/>
      <c r="IN54" s="9"/>
    </row>
    <row r="55" spans="1:248" ht="13.8" x14ac:dyDescent="0.3">
      <c r="A55" s="27"/>
      <c r="B55" s="6"/>
      <c r="C55" s="6"/>
      <c r="D55" s="6"/>
      <c r="E55" s="6"/>
      <c r="F55" s="96"/>
      <c r="G55" s="22"/>
      <c r="H55" s="22"/>
      <c r="I55" s="94"/>
      <c r="J55" s="94"/>
      <c r="K55" s="94"/>
      <c r="U55" s="5"/>
      <c r="AH55" s="94"/>
      <c r="AI55" s="94"/>
      <c r="CN55" s="15"/>
      <c r="CO55" s="24"/>
      <c r="CQ55" s="13"/>
      <c r="CR55" s="13"/>
      <c r="CS55" s="13"/>
      <c r="CU55" s="25"/>
      <c r="CW55" s="16"/>
      <c r="CX55" s="16"/>
      <c r="CY55" s="16"/>
      <c r="CZ55" s="16"/>
      <c r="DA55" s="16"/>
      <c r="DB55" s="16"/>
      <c r="DF55" s="15"/>
      <c r="DG55" s="24"/>
      <c r="DJ55" s="15"/>
      <c r="DK55" s="24"/>
      <c r="DM55" s="13"/>
      <c r="DN55" s="13"/>
      <c r="DO55" s="13"/>
      <c r="DQ55" s="26"/>
      <c r="DR55" s="26"/>
      <c r="DS55" s="26"/>
      <c r="FK55" s="23"/>
      <c r="FL55" s="10"/>
      <c r="FM55" s="11"/>
      <c r="FN55" s="10"/>
      <c r="FO55" s="11"/>
      <c r="FP55" s="11"/>
      <c r="FQ55" s="11"/>
      <c r="FR55" s="23"/>
      <c r="FS55" s="10"/>
      <c r="FT55" s="11"/>
      <c r="FU55" s="10"/>
      <c r="FV55" s="20"/>
      <c r="FW55" s="10"/>
      <c r="FX55" s="20"/>
      <c r="FY55" s="23"/>
      <c r="FZ55" s="17"/>
      <c r="GA55" s="11"/>
      <c r="GB55" s="20"/>
      <c r="GC55" s="20"/>
      <c r="GD55" s="20"/>
      <c r="GE55" s="20"/>
      <c r="GG55" s="11"/>
      <c r="GH55" s="21"/>
      <c r="GI55" s="21"/>
      <c r="GJ55" s="21"/>
      <c r="GK55" s="21"/>
      <c r="GL55" s="21"/>
      <c r="GM55" s="21"/>
      <c r="GN55" s="21"/>
    </row>
    <row r="56" spans="1:248" ht="13.8" x14ac:dyDescent="0.3">
      <c r="A56" s="27"/>
      <c r="B56" s="31"/>
      <c r="C56" s="6"/>
      <c r="D56" s="6"/>
      <c r="E56" s="6"/>
      <c r="F56" s="95"/>
      <c r="G56" s="22"/>
      <c r="H56" s="22"/>
      <c r="I56" s="94"/>
      <c r="J56" s="94"/>
      <c r="K56" s="94"/>
      <c r="L56" s="6"/>
      <c r="AH56" s="9"/>
      <c r="AI56" s="9"/>
      <c r="CN56" s="15"/>
      <c r="CO56" s="24"/>
      <c r="CQ56" s="13"/>
      <c r="CR56" s="13"/>
      <c r="CS56" s="13"/>
      <c r="CU56" s="25"/>
      <c r="CW56" s="16"/>
      <c r="CX56" s="16"/>
      <c r="CY56" s="16"/>
      <c r="CZ56" s="16"/>
      <c r="DA56" s="16"/>
      <c r="DB56" s="16"/>
      <c r="DF56" s="15"/>
      <c r="DG56" s="24"/>
      <c r="DJ56" s="15"/>
      <c r="DK56" s="24"/>
      <c r="DM56" s="13"/>
      <c r="DN56" s="13"/>
      <c r="DO56" s="13"/>
      <c r="DQ56" s="26"/>
      <c r="DR56" s="26"/>
      <c r="DS56" s="26"/>
      <c r="FK56" s="23"/>
      <c r="FL56" s="10"/>
      <c r="FM56" s="11"/>
      <c r="FN56" s="10"/>
      <c r="FO56" s="11"/>
      <c r="FP56" s="11"/>
      <c r="FQ56" s="11"/>
      <c r="FR56" s="23"/>
      <c r="FS56" s="10"/>
      <c r="FT56" s="11"/>
      <c r="FU56" s="10"/>
      <c r="FV56" s="20"/>
      <c r="FW56" s="10"/>
      <c r="FX56" s="20"/>
      <c r="FY56" s="23"/>
      <c r="FZ56" s="17"/>
      <c r="GA56" s="11"/>
      <c r="GB56" s="20"/>
      <c r="GC56" s="20"/>
      <c r="GD56" s="20"/>
      <c r="GE56" s="20"/>
      <c r="GG56" s="11"/>
      <c r="GH56" s="21"/>
      <c r="GI56" s="21"/>
      <c r="GJ56" s="21"/>
      <c r="GK56" s="21"/>
      <c r="GL56" s="21"/>
      <c r="GM56" s="21"/>
      <c r="GN56" s="21"/>
      <c r="IF56" s="10"/>
    </row>
    <row r="57" spans="1:248" ht="13.8" x14ac:dyDescent="0.3">
      <c r="A57" s="27"/>
      <c r="B57" s="6"/>
      <c r="C57" s="6"/>
      <c r="D57" s="6"/>
      <c r="E57" s="6"/>
      <c r="F57" s="6"/>
      <c r="G57" s="6"/>
      <c r="H57" s="6"/>
      <c r="I57" s="6"/>
      <c r="J57" s="94"/>
      <c r="K57" s="94"/>
      <c r="L57" s="6"/>
      <c r="AH57" s="9"/>
      <c r="AI57" s="9"/>
      <c r="CN57" s="15"/>
      <c r="CO57" s="24"/>
      <c r="CQ57" s="13"/>
      <c r="CR57" s="13"/>
      <c r="CS57" s="13"/>
      <c r="CU57" s="25"/>
      <c r="CW57" s="16"/>
      <c r="CX57" s="16"/>
      <c r="CY57" s="16"/>
      <c r="CZ57" s="16"/>
      <c r="DA57" s="16"/>
      <c r="DB57" s="16"/>
      <c r="DF57" s="15"/>
      <c r="DG57" s="24"/>
      <c r="DJ57" s="15"/>
      <c r="DK57" s="24"/>
      <c r="DM57" s="13"/>
      <c r="DN57" s="13"/>
      <c r="DO57" s="13"/>
      <c r="DQ57" s="26"/>
      <c r="DR57" s="26"/>
      <c r="DS57" s="26"/>
      <c r="FK57" s="23"/>
      <c r="FL57" s="10"/>
      <c r="FM57" s="11"/>
      <c r="FN57" s="10"/>
      <c r="FO57" s="11"/>
      <c r="FP57" s="11"/>
      <c r="FQ57" s="11"/>
      <c r="FR57" s="23"/>
      <c r="FS57" s="10"/>
      <c r="FT57" s="11"/>
      <c r="FU57" s="19"/>
      <c r="FV57" s="20"/>
      <c r="FW57" s="10"/>
      <c r="FX57" s="20"/>
      <c r="FY57" s="23"/>
      <c r="FZ57" s="17"/>
      <c r="GA57" s="11"/>
      <c r="GB57" s="20"/>
      <c r="GC57" s="20"/>
      <c r="GD57" s="20"/>
      <c r="GE57" s="20"/>
      <c r="GF57" s="23"/>
      <c r="GG57" s="11"/>
      <c r="GH57" s="21"/>
      <c r="GI57" s="21"/>
      <c r="GJ57" s="21"/>
      <c r="GK57" s="21"/>
      <c r="GL57" s="21"/>
      <c r="GM57" s="21"/>
      <c r="GN57" s="21"/>
      <c r="IF57" s="10"/>
    </row>
    <row r="58" spans="1:248" ht="13.8" x14ac:dyDescent="0.3">
      <c r="A58" s="27"/>
      <c r="B58" s="6"/>
      <c r="C58" s="6"/>
      <c r="D58" s="6"/>
      <c r="E58" s="6"/>
      <c r="F58" s="6"/>
      <c r="G58" s="6"/>
      <c r="H58" s="6"/>
      <c r="I58" s="6"/>
      <c r="J58" s="94"/>
      <c r="K58" s="94"/>
      <c r="L58" s="6"/>
      <c r="CN58" s="15"/>
      <c r="CO58" s="24"/>
      <c r="CQ58" s="13"/>
      <c r="CR58" s="13"/>
      <c r="CS58" s="13"/>
      <c r="CU58" s="25"/>
      <c r="CW58" s="16"/>
      <c r="CX58" s="16"/>
      <c r="CY58" s="16"/>
      <c r="CZ58" s="16"/>
      <c r="DA58" s="16"/>
      <c r="DB58" s="16"/>
      <c r="DF58" s="15"/>
      <c r="DG58" s="24"/>
      <c r="DJ58" s="15"/>
      <c r="DK58" s="24"/>
      <c r="DM58" s="13"/>
      <c r="DN58" s="13"/>
      <c r="DO58" s="13"/>
      <c r="DQ58" s="26"/>
      <c r="DR58" s="26"/>
      <c r="DS58" s="26"/>
      <c r="FK58" s="23"/>
      <c r="FL58" s="10"/>
      <c r="FM58" s="11"/>
      <c r="FN58" s="10"/>
      <c r="FO58" s="11"/>
      <c r="FP58" s="11"/>
      <c r="FQ58" s="11"/>
      <c r="FR58" s="23"/>
      <c r="FS58" s="10"/>
      <c r="FT58" s="11"/>
      <c r="FU58" s="19"/>
      <c r="FV58" s="20"/>
      <c r="FW58" s="10"/>
      <c r="FX58" s="20"/>
      <c r="FY58" s="23"/>
      <c r="FZ58" s="17"/>
      <c r="GA58" s="11"/>
      <c r="GB58" s="20"/>
      <c r="GC58" s="20"/>
      <c r="GD58" s="20"/>
      <c r="GE58" s="20"/>
      <c r="GF58" s="23"/>
      <c r="GG58" s="11"/>
      <c r="GH58" s="21"/>
      <c r="GI58" s="21"/>
      <c r="GJ58" s="21"/>
      <c r="GK58" s="21"/>
      <c r="GL58" s="21"/>
      <c r="GM58" s="21"/>
      <c r="GN58" s="21"/>
      <c r="IF58" s="10"/>
    </row>
    <row r="59" spans="1:248" ht="13.8" x14ac:dyDescent="0.3">
      <c r="A59" s="27"/>
      <c r="B59" s="6"/>
      <c r="C59" s="6"/>
      <c r="D59" s="6"/>
      <c r="E59" s="6"/>
      <c r="F59" s="6"/>
      <c r="G59" s="6"/>
      <c r="H59" s="6"/>
      <c r="I59" s="6"/>
      <c r="J59" s="1"/>
      <c r="K59" s="1"/>
      <c r="L59" s="6"/>
      <c r="CN59" s="15"/>
      <c r="CO59" s="24"/>
      <c r="CQ59" s="13"/>
      <c r="CR59" s="13"/>
      <c r="CS59" s="13"/>
      <c r="CU59" s="25"/>
      <c r="CW59" s="16"/>
      <c r="CX59" s="16"/>
      <c r="CY59" s="16"/>
      <c r="CZ59" s="16"/>
      <c r="DA59" s="16"/>
      <c r="DB59" s="16"/>
      <c r="DF59" s="15"/>
      <c r="DG59" s="24"/>
      <c r="DJ59" s="15"/>
      <c r="DK59" s="24"/>
      <c r="DM59" s="13"/>
      <c r="DN59" s="13"/>
      <c r="DO59" s="13"/>
      <c r="DQ59" s="26"/>
      <c r="DR59" s="26"/>
      <c r="DS59" s="26"/>
      <c r="FK59" s="23"/>
      <c r="FL59" s="10"/>
      <c r="FM59" s="11"/>
      <c r="FN59" s="10"/>
      <c r="FO59" s="11"/>
      <c r="FP59" s="11"/>
      <c r="FQ59" s="11"/>
      <c r="FR59" s="23"/>
      <c r="FS59" s="10"/>
      <c r="FT59" s="11"/>
      <c r="FU59" s="19"/>
      <c r="FV59" s="20"/>
      <c r="FW59" s="10"/>
      <c r="FX59" s="20"/>
      <c r="FY59" s="23"/>
      <c r="FZ59" s="17"/>
      <c r="GA59" s="11"/>
      <c r="GB59" s="20"/>
      <c r="GC59" s="20"/>
      <c r="GD59" s="20"/>
      <c r="GE59" s="20"/>
      <c r="GF59" s="23"/>
      <c r="GG59" s="11"/>
      <c r="GH59" s="21"/>
      <c r="GI59" s="21"/>
      <c r="GJ59" s="21"/>
      <c r="GK59" s="21"/>
      <c r="GL59" s="21"/>
      <c r="GM59" s="21"/>
      <c r="GN59" s="21"/>
      <c r="IF59" s="10"/>
    </row>
    <row r="60" spans="1:248" ht="13.8" x14ac:dyDescent="0.3">
      <c r="A60" s="27"/>
      <c r="B60" s="6"/>
      <c r="C60" s="6"/>
      <c r="D60" s="6"/>
      <c r="E60" s="6"/>
      <c r="F60" s="6"/>
      <c r="G60" s="6"/>
      <c r="H60" s="6"/>
      <c r="I60" s="6"/>
      <c r="J60" s="1"/>
      <c r="K60" s="1"/>
      <c r="L60" s="6"/>
      <c r="Z60" s="95"/>
      <c r="CN60" s="15"/>
      <c r="CO60" s="24"/>
      <c r="CQ60" s="13"/>
      <c r="CR60" s="13"/>
      <c r="CS60" s="13"/>
      <c r="CU60" s="25"/>
      <c r="CW60" s="16"/>
      <c r="CX60" s="16"/>
      <c r="CY60" s="16"/>
      <c r="CZ60" s="16"/>
      <c r="DA60" s="16"/>
      <c r="DB60" s="16"/>
      <c r="DF60" s="15"/>
      <c r="DG60" s="24"/>
      <c r="DJ60" s="15"/>
      <c r="DK60" s="24"/>
      <c r="DM60" s="13"/>
      <c r="DN60" s="13"/>
      <c r="DO60" s="13"/>
      <c r="DQ60" s="26"/>
      <c r="DR60" s="26"/>
      <c r="DS60" s="26"/>
      <c r="FK60" s="23"/>
      <c r="FL60" s="10"/>
      <c r="FM60" s="11"/>
      <c r="FN60" s="10"/>
      <c r="FO60" s="11"/>
      <c r="FP60" s="11"/>
      <c r="FQ60" s="11"/>
      <c r="FR60" s="23"/>
      <c r="FS60" s="10"/>
      <c r="FT60" s="11"/>
      <c r="FU60" s="19"/>
      <c r="FV60" s="20"/>
      <c r="FW60" s="10"/>
      <c r="FX60" s="20"/>
      <c r="FY60" s="23"/>
      <c r="FZ60" s="17"/>
      <c r="GA60" s="11"/>
      <c r="GB60" s="20"/>
      <c r="GC60" s="20"/>
      <c r="GD60" s="20"/>
      <c r="GE60" s="20"/>
      <c r="GF60" s="23"/>
      <c r="GG60" s="11"/>
      <c r="GH60" s="21"/>
      <c r="GI60" s="21"/>
      <c r="GJ60" s="21"/>
      <c r="GK60" s="21"/>
      <c r="GL60" s="21"/>
      <c r="GM60" s="21"/>
      <c r="GN60" s="21"/>
      <c r="IF60" s="10"/>
    </row>
    <row r="61" spans="1:248" ht="13.8" x14ac:dyDescent="0.3">
      <c r="A61" s="27"/>
      <c r="B61" s="6"/>
      <c r="C61" s="6"/>
      <c r="D61" s="6"/>
      <c r="E61" s="6"/>
      <c r="F61" s="5"/>
      <c r="G61" s="6"/>
      <c r="H61" s="5"/>
      <c r="I61" s="1"/>
      <c r="J61" s="1"/>
      <c r="K61" s="1"/>
      <c r="L61" s="6"/>
      <c r="Z61" s="95"/>
      <c r="CN61" s="15"/>
      <c r="CO61" s="24"/>
      <c r="CQ61" s="13"/>
      <c r="CR61" s="13"/>
      <c r="CS61" s="13"/>
      <c r="CU61" s="25"/>
      <c r="CW61" s="16"/>
      <c r="CX61" s="16"/>
      <c r="CY61" s="16"/>
      <c r="CZ61" s="16"/>
      <c r="DA61" s="16"/>
      <c r="DB61" s="16"/>
      <c r="DF61" s="15"/>
      <c r="DG61" s="24"/>
      <c r="DJ61" s="15"/>
      <c r="DK61" s="24"/>
      <c r="DM61" s="13"/>
      <c r="DN61" s="13"/>
      <c r="DO61" s="13"/>
      <c r="DQ61" s="26"/>
      <c r="DR61" s="26"/>
      <c r="DS61" s="26"/>
      <c r="FK61" s="23"/>
      <c r="FL61" s="10"/>
      <c r="FM61" s="11"/>
      <c r="FN61" s="10"/>
      <c r="FO61" s="11"/>
      <c r="FP61" s="11"/>
      <c r="FQ61" s="11"/>
      <c r="FR61" s="23"/>
      <c r="FS61" s="10"/>
      <c r="FT61" s="11"/>
      <c r="FU61" s="19"/>
      <c r="FV61" s="20"/>
      <c r="FW61" s="10"/>
      <c r="FX61" s="20"/>
      <c r="FY61" s="23"/>
      <c r="FZ61" s="17"/>
      <c r="GA61" s="11"/>
      <c r="GB61" s="20"/>
      <c r="GC61" s="20"/>
      <c r="GD61" s="20"/>
      <c r="GE61" s="20"/>
      <c r="GF61" s="23"/>
      <c r="GG61" s="11"/>
      <c r="GH61" s="21"/>
      <c r="GI61" s="21"/>
      <c r="GJ61" s="21"/>
      <c r="GK61" s="21"/>
      <c r="GL61" s="21"/>
      <c r="GM61" s="21"/>
      <c r="GN61" s="21"/>
      <c r="IF61" s="10"/>
    </row>
    <row r="62" spans="1:248" ht="13.8" x14ac:dyDescent="0.3">
      <c r="A62" s="27"/>
      <c r="B62" s="6"/>
      <c r="C62" s="6"/>
      <c r="D62" s="6"/>
      <c r="E62" s="6"/>
      <c r="F62" s="5"/>
      <c r="G62" s="6"/>
      <c r="H62" s="5"/>
      <c r="I62" s="1"/>
      <c r="J62" s="1"/>
      <c r="K62" s="1"/>
      <c r="L62" s="6"/>
      <c r="Z62" s="5"/>
      <c r="CN62" s="15"/>
      <c r="CO62" s="24"/>
      <c r="CQ62" s="13"/>
      <c r="CR62" s="13"/>
      <c r="CS62" s="13"/>
      <c r="CU62" s="25"/>
      <c r="CW62" s="16"/>
      <c r="CX62" s="16"/>
      <c r="CY62" s="16"/>
      <c r="CZ62" s="16"/>
      <c r="DA62" s="16"/>
      <c r="DB62" s="16"/>
      <c r="DF62" s="15"/>
      <c r="DG62" s="24"/>
      <c r="DJ62" s="15"/>
      <c r="DK62" s="24"/>
      <c r="DM62" s="13"/>
      <c r="DN62" s="13"/>
      <c r="DO62" s="13"/>
      <c r="DQ62" s="26"/>
      <c r="DR62" s="26"/>
      <c r="DS62" s="26"/>
      <c r="FK62" s="23"/>
      <c r="FL62" s="10"/>
      <c r="FM62" s="11"/>
      <c r="FN62" s="10"/>
      <c r="FO62" s="11"/>
      <c r="FP62" s="11"/>
      <c r="FQ62" s="11"/>
      <c r="FR62" s="23"/>
      <c r="FS62" s="10"/>
      <c r="FT62" s="11"/>
      <c r="FU62" s="19"/>
      <c r="FV62" s="20"/>
      <c r="FW62" s="10"/>
      <c r="FX62" s="20"/>
      <c r="FY62" s="23"/>
      <c r="FZ62" s="17"/>
      <c r="GA62" s="11"/>
      <c r="GB62" s="20"/>
      <c r="GC62" s="20"/>
      <c r="GD62" s="20"/>
      <c r="GE62" s="20"/>
      <c r="GF62" s="23"/>
      <c r="GG62" s="11"/>
      <c r="GH62" s="21"/>
      <c r="GI62" s="21"/>
      <c r="GJ62" s="21"/>
      <c r="GK62" s="21"/>
      <c r="GL62" s="21"/>
      <c r="GM62" s="21"/>
      <c r="GN62" s="21"/>
      <c r="IF62" s="10"/>
    </row>
    <row r="63" spans="1:248" ht="13.8" x14ac:dyDescent="0.3">
      <c r="A63" s="14"/>
      <c r="B63" s="73"/>
      <c r="C63" s="113"/>
      <c r="D63" s="114"/>
      <c r="E63" s="114"/>
      <c r="F63" s="115" t="s">
        <v>67</v>
      </c>
      <c r="G63" s="113"/>
      <c r="H63" s="114"/>
      <c r="I63" s="114"/>
      <c r="J63" s="114"/>
      <c r="K63" s="14"/>
      <c r="L63" s="6"/>
      <c r="Y63" s="31"/>
      <c r="Z63" s="15"/>
      <c r="CN63" s="15"/>
      <c r="CO63" s="24"/>
      <c r="CQ63" s="13"/>
      <c r="CR63" s="13"/>
      <c r="CS63" s="13"/>
      <c r="CU63" s="25"/>
      <c r="CW63" s="16"/>
      <c r="CX63" s="16"/>
      <c r="CY63" s="16"/>
      <c r="CZ63" s="16"/>
      <c r="DA63" s="16"/>
      <c r="DB63" s="16"/>
      <c r="DF63" s="15"/>
      <c r="DG63" s="24"/>
      <c r="DJ63" s="15"/>
      <c r="DK63" s="24"/>
      <c r="DM63" s="13"/>
      <c r="DN63" s="13"/>
      <c r="DO63" s="13"/>
      <c r="DQ63" s="26"/>
      <c r="DR63" s="26"/>
      <c r="DS63" s="26"/>
      <c r="FK63" s="23"/>
      <c r="FL63" s="10"/>
      <c r="FM63" s="11"/>
      <c r="FN63" s="10"/>
      <c r="FO63" s="11"/>
      <c r="FP63" s="11"/>
      <c r="FQ63" s="11"/>
      <c r="FR63" s="23"/>
      <c r="FS63" s="10"/>
      <c r="FT63" s="11"/>
      <c r="FU63" s="19"/>
      <c r="FV63" s="20"/>
      <c r="FW63" s="10"/>
      <c r="FX63" s="20"/>
      <c r="FY63" s="23"/>
      <c r="FZ63" s="17"/>
      <c r="GA63" s="11"/>
      <c r="GB63" s="20"/>
      <c r="GC63" s="20"/>
      <c r="GD63" s="20"/>
      <c r="GE63" s="20"/>
      <c r="GF63" s="23"/>
      <c r="GG63" s="11"/>
      <c r="GH63" s="21"/>
      <c r="GI63" s="21"/>
      <c r="GJ63" s="21"/>
      <c r="GK63" s="21"/>
      <c r="GL63" s="21"/>
      <c r="GM63" s="21"/>
      <c r="GN63" s="21"/>
      <c r="IF63" s="10"/>
    </row>
    <row r="64" spans="1:248" ht="13.8" x14ac:dyDescent="0.3">
      <c r="A64" s="14"/>
      <c r="B64" s="114"/>
      <c r="C64" s="114"/>
      <c r="D64" s="114"/>
      <c r="E64" s="114"/>
      <c r="F64" s="116" t="s">
        <v>68</v>
      </c>
      <c r="G64" s="114"/>
      <c r="H64" s="114"/>
      <c r="I64" s="114"/>
      <c r="J64" s="114"/>
      <c r="K64" s="14"/>
      <c r="L64" s="6"/>
      <c r="CN64" s="15"/>
      <c r="CO64" s="24"/>
      <c r="CQ64" s="13"/>
      <c r="CR64" s="13"/>
      <c r="CS64" s="13"/>
      <c r="CU64" s="25"/>
      <c r="CW64" s="16"/>
      <c r="CX64" s="16"/>
      <c r="CY64" s="16"/>
      <c r="CZ64" s="16"/>
      <c r="DA64" s="16"/>
      <c r="DB64" s="16"/>
      <c r="DF64" s="15"/>
      <c r="DG64" s="24"/>
      <c r="DJ64" s="15"/>
      <c r="DK64" s="24"/>
      <c r="DM64" s="13"/>
      <c r="DN64" s="13"/>
      <c r="DO64" s="13"/>
      <c r="DQ64" s="26"/>
      <c r="DR64" s="26"/>
      <c r="DS64" s="26"/>
      <c r="FK64" s="23"/>
      <c r="FL64" s="10"/>
      <c r="FM64" s="11"/>
      <c r="FN64" s="10"/>
      <c r="FO64" s="11"/>
      <c r="FP64" s="11"/>
      <c r="FQ64" s="11"/>
      <c r="FR64" s="23"/>
      <c r="FS64" s="10"/>
      <c r="FT64" s="11"/>
      <c r="FU64" s="19"/>
      <c r="FV64" s="20"/>
      <c r="FW64" s="10"/>
      <c r="FX64" s="20"/>
      <c r="FY64" s="23"/>
      <c r="FZ64" s="17"/>
      <c r="GA64" s="11"/>
      <c r="GB64" s="20"/>
      <c r="GC64" s="20"/>
      <c r="GD64" s="20"/>
      <c r="GE64" s="20"/>
      <c r="GF64" s="23"/>
      <c r="GG64" s="11"/>
      <c r="GH64" s="21"/>
      <c r="GI64" s="21"/>
      <c r="GJ64" s="21"/>
      <c r="GK64" s="21"/>
      <c r="GL64" s="21"/>
      <c r="GM64" s="21"/>
      <c r="GN64" s="21"/>
      <c r="IF64" s="10"/>
    </row>
    <row r="66" spans="7:7" x14ac:dyDescent="0.3">
      <c r="G66" s="4" t="s">
        <v>9</v>
      </c>
    </row>
  </sheetData>
  <sortState ref="W80:AA85">
    <sortCondition ref="W105"/>
  </sortState>
  <mergeCells count="2">
    <mergeCell ref="I48:K49"/>
    <mergeCell ref="B14:K14"/>
  </mergeCells>
  <hyperlinks>
    <hyperlink ref="B15" r:id="rId1"/>
    <hyperlink ref="F64" r:id="rId2"/>
    <hyperlink ref="B14:K14" r:id="rId3" display="(Abbott, Richard. Analysis and Design of Composite and Metallic Flight Vehicle Structures 1st Edition, 2016)"/>
  </hyperlinks>
  <pageMargins left="0.76" right="0.38" top="0.54" bottom="0.65" header="0.23" footer="0.28999999999999998"/>
  <pageSetup scale="92" orientation="portrait" r:id="rId4"/>
  <headerFooter alignWithMargins="0">
    <oddHeader>&amp;C&amp;"Arial,Bold"&amp;14CONFIDENTIAL</oddHead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2016-08-31T11:41:16Z</dcterms:modified>
  <cp:category>Engineering Spreadsheets;Analysis;AA-SM</cp:category>
  <cp:contentStatus>Released</cp:contentStatus>
</cp:coreProperties>
</file>