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912" yWindow="288" windowWidth="12240" windowHeight="12300" firstSheet="1" activeTab="2"/>
  </bookViews>
  <sheets>
    <sheet name="~#temp" sheetId="9" state="hidden" r:id="rId1"/>
    <sheet name="READ ME" sheetId="12" r:id="rId2"/>
    <sheet name="BIAXIAL COMPRESSION" sheetId="7" r:id="rId3"/>
    <sheet name="BENDING &amp; COMPRESSION" sheetId="13" r:id="rId4"/>
    <sheet name="COMPRESSION &amp; SHEAR" sheetId="14" r:id="rId5"/>
    <sheet name="BENDING &amp; SHEAR" sheetId="15" r:id="rId6"/>
  </sheets>
  <externalReferences>
    <externalReference r:id="rId7"/>
  </externalReferences>
  <definedNames>
    <definedName name="_xlnm.Print_Area" localSheetId="3">'BENDING &amp; COMPRESSION'!$A$8:$K$61</definedName>
    <definedName name="_xlnm.Print_Area" localSheetId="5">'BENDING &amp; SHEAR'!$A$8:$K$61</definedName>
    <definedName name="_xlnm.Print_Area" localSheetId="2">'BIAXIAL COMPRESSION'!$A$8:$K$61</definedName>
    <definedName name="_xlnm.Print_Area" localSheetId="4">'COMPRESSION &amp; SHEAR'!$A$8:$K$61</definedName>
    <definedName name="_xlnm.Print_Area" localSheetId="1">'READ ME'!$A$8:$K$62</definedName>
    <definedName name="_xlnm.Print_Area">#REF!</definedName>
    <definedName name="sencount" hidden="1">1</definedName>
  </definedNames>
  <calcPr calcId="171027" calcOnSave="0"/>
</workbook>
</file>

<file path=xl/calcChain.xml><?xml version="1.0" encoding="utf-8"?>
<calcChain xmlns="http://schemas.openxmlformats.org/spreadsheetml/2006/main">
  <c r="G1" i="14" l="1"/>
  <c r="G1" i="13"/>
  <c r="G1" i="7"/>
  <c r="K41" i="15"/>
  <c r="AB34" i="15"/>
  <c r="AB33" i="15"/>
  <c r="AB32" i="15"/>
  <c r="Y32" i="15"/>
  <c r="Z32" i="15" s="1"/>
  <c r="AB31" i="15"/>
  <c r="Y31" i="15" s="1"/>
  <c r="AB30" i="15"/>
  <c r="AB29" i="15"/>
  <c r="C29" i="15"/>
  <c r="AB28" i="15"/>
  <c r="AB27" i="15"/>
  <c r="C27" i="15"/>
  <c r="AD22" i="15" s="1"/>
  <c r="AB26" i="15"/>
  <c r="Y26" i="15" s="1"/>
  <c r="AB25" i="15"/>
  <c r="Y25" i="15" s="1"/>
  <c r="Z25" i="15" s="1"/>
  <c r="AB24" i="15"/>
  <c r="Y24" i="15"/>
  <c r="Z24" i="15" s="1"/>
  <c r="AB23" i="15"/>
  <c r="AE22" i="15"/>
  <c r="AB22" i="15"/>
  <c r="Y23" i="15" s="1"/>
  <c r="AB21" i="15"/>
  <c r="AB20" i="15"/>
  <c r="AB19" i="15"/>
  <c r="AB18" i="15"/>
  <c r="Y18" i="15"/>
  <c r="AB17" i="15"/>
  <c r="AB16" i="15"/>
  <c r="Y16" i="15" s="1"/>
  <c r="AB15" i="15"/>
  <c r="Y15" i="15" s="1"/>
  <c r="AB14" i="15"/>
  <c r="B12" i="15"/>
  <c r="F11" i="15"/>
  <c r="L10" i="15"/>
  <c r="F10" i="15"/>
  <c r="J9" i="15"/>
  <c r="F9" i="15"/>
  <c r="J8" i="15"/>
  <c r="F8" i="15"/>
  <c r="X7" i="15"/>
  <c r="X6" i="15"/>
  <c r="X5" i="15"/>
  <c r="X4" i="15"/>
  <c r="X3" i="15"/>
  <c r="X2" i="15"/>
  <c r="X1" i="15"/>
  <c r="G1" i="15" s="1"/>
  <c r="AB34" i="14"/>
  <c r="AB33" i="14"/>
  <c r="AB32" i="14"/>
  <c r="AB31" i="14"/>
  <c r="AB30" i="14"/>
  <c r="AB29" i="14"/>
  <c r="C29" i="14"/>
  <c r="AE22" i="14" s="1"/>
  <c r="AB28" i="14"/>
  <c r="AB27" i="14"/>
  <c r="C27" i="14"/>
  <c r="AD22" i="14" s="1"/>
  <c r="AB26" i="14"/>
  <c r="AB25" i="14"/>
  <c r="AB24" i="14"/>
  <c r="Y25" i="14" s="1"/>
  <c r="AB23" i="14"/>
  <c r="AB22" i="14"/>
  <c r="AB21" i="14"/>
  <c r="AB20" i="14"/>
  <c r="AB19" i="14"/>
  <c r="AB18" i="14"/>
  <c r="AB17" i="14"/>
  <c r="AB16" i="14"/>
  <c r="AB15" i="14"/>
  <c r="AB14" i="14"/>
  <c r="B12" i="14"/>
  <c r="F11" i="14"/>
  <c r="L10" i="14"/>
  <c r="F10" i="14"/>
  <c r="J9" i="14"/>
  <c r="F9" i="14"/>
  <c r="J8" i="14"/>
  <c r="F8" i="14"/>
  <c r="X7" i="14"/>
  <c r="X6" i="14"/>
  <c r="X5" i="14"/>
  <c r="X4" i="14"/>
  <c r="X3" i="14"/>
  <c r="X2" i="14"/>
  <c r="X1" i="14"/>
  <c r="J10" i="14" s="1"/>
  <c r="AB34" i="13"/>
  <c r="C28" i="15"/>
  <c r="C26" i="14"/>
  <c r="C28" i="14"/>
  <c r="J41" i="15"/>
  <c r="C26" i="15"/>
  <c r="AD24" i="14" l="1"/>
  <c r="Z17" i="15"/>
  <c r="Y17" i="15"/>
  <c r="Y27" i="15"/>
  <c r="Z31" i="15"/>
  <c r="Z18" i="15"/>
  <c r="Z16" i="15"/>
  <c r="Z23" i="15"/>
  <c r="AD24" i="15"/>
  <c r="V24" i="15" s="1"/>
  <c r="Z15" i="15"/>
  <c r="J10" i="15"/>
  <c r="Z27" i="15"/>
  <c r="Z26" i="15"/>
  <c r="Y22" i="15"/>
  <c r="Y30" i="15"/>
  <c r="Y21" i="15"/>
  <c r="Y29" i="15"/>
  <c r="Y33" i="15"/>
  <c r="Z33" i="15" s="1"/>
  <c r="Y34" i="15"/>
  <c r="Z34" i="15" s="1"/>
  <c r="Y19" i="15"/>
  <c r="Y20" i="15"/>
  <c r="Y28" i="15"/>
  <c r="Y18" i="14"/>
  <c r="Y21" i="14"/>
  <c r="Z21" i="14" s="1"/>
  <c r="Y29" i="14"/>
  <c r="Y19" i="14"/>
  <c r="Y26" i="14"/>
  <c r="Z26" i="14" s="1"/>
  <c r="Y33" i="14"/>
  <c r="Z33" i="14" s="1"/>
  <c r="V33" i="14" s="1"/>
  <c r="Y28" i="14"/>
  <c r="Z28" i="14" s="1"/>
  <c r="Y20" i="14"/>
  <c r="Y34" i="14"/>
  <c r="Z18" i="14"/>
  <c r="Z19" i="14"/>
  <c r="Z20" i="14"/>
  <c r="Y27" i="14"/>
  <c r="Y32" i="14"/>
  <c r="Z32" i="14" s="1"/>
  <c r="V32" i="14" s="1"/>
  <c r="Z29" i="14"/>
  <c r="Y24" i="14"/>
  <c r="Y31" i="14"/>
  <c r="Y23" i="14"/>
  <c r="Y30" i="14"/>
  <c r="Y17" i="14"/>
  <c r="Z25" i="14"/>
  <c r="Y15" i="14"/>
  <c r="Z15" i="14" s="1"/>
  <c r="V15" i="14" s="1"/>
  <c r="Y16" i="14"/>
  <c r="Z16" i="14" s="1"/>
  <c r="Y22" i="14"/>
  <c r="AB33" i="13"/>
  <c r="Y34" i="13" s="1"/>
  <c r="AB32" i="13"/>
  <c r="Y33" i="13" s="1"/>
  <c r="AB31" i="13"/>
  <c r="AB30" i="13"/>
  <c r="AB29" i="13"/>
  <c r="C29" i="13"/>
  <c r="AB28" i="13"/>
  <c r="C28" i="13"/>
  <c r="V23" i="15" l="1"/>
  <c r="W23" i="15" s="1"/>
  <c r="V16" i="14"/>
  <c r="V29" i="14"/>
  <c r="W29" i="14" s="1"/>
  <c r="X29" i="14" s="1"/>
  <c r="V28" i="14"/>
  <c r="W28" i="14" s="1"/>
  <c r="V26" i="15"/>
  <c r="W26" i="15" s="1"/>
  <c r="V25" i="15"/>
  <c r="V18" i="15"/>
  <c r="W18" i="15" s="1"/>
  <c r="X18" i="15" s="1"/>
  <c r="V34" i="15"/>
  <c r="W34" i="15" s="1"/>
  <c r="X34" i="15" s="1"/>
  <c r="V20" i="14"/>
  <c r="V25" i="14"/>
  <c r="V27" i="15"/>
  <c r="W27" i="15" s="1"/>
  <c r="V19" i="14"/>
  <c r="V32" i="15"/>
  <c r="W32" i="15" s="1"/>
  <c r="V26" i="14"/>
  <c r="W26" i="14" s="1"/>
  <c r="V18" i="14"/>
  <c r="W18" i="14" s="1"/>
  <c r="V21" i="14"/>
  <c r="W21" i="14" s="1"/>
  <c r="V15" i="15"/>
  <c r="W15" i="15" s="1"/>
  <c r="V31" i="15"/>
  <c r="V33" i="15"/>
  <c r="W33" i="15" s="1"/>
  <c r="X33" i="15" s="1"/>
  <c r="W24" i="15"/>
  <c r="X24" i="15" s="1"/>
  <c r="W31" i="15"/>
  <c r="X31" i="15" s="1"/>
  <c r="X23" i="15"/>
  <c r="X27" i="15"/>
  <c r="X15" i="15"/>
  <c r="W25" i="15"/>
  <c r="X25" i="15" s="1"/>
  <c r="X26" i="15"/>
  <c r="Z20" i="15"/>
  <c r="V20" i="15" s="1"/>
  <c r="Z21" i="15"/>
  <c r="V21" i="15" s="1"/>
  <c r="Z29" i="15"/>
  <c r="V29" i="15" s="1"/>
  <c r="Z22" i="15"/>
  <c r="V22" i="15" s="1"/>
  <c r="Z28" i="15"/>
  <c r="V28" i="15" s="1"/>
  <c r="W28" i="15" s="1"/>
  <c r="X32" i="15"/>
  <c r="V17" i="15"/>
  <c r="Z19" i="15"/>
  <c r="V19" i="15" s="1"/>
  <c r="Z30" i="15"/>
  <c r="V30" i="15" s="1"/>
  <c r="W30" i="15" s="1"/>
  <c r="V16" i="15"/>
  <c r="Z34" i="14"/>
  <c r="V34" i="14" s="1"/>
  <c r="W34" i="14" s="1"/>
  <c r="Z30" i="14"/>
  <c r="V30" i="14" s="1"/>
  <c r="Z31" i="14"/>
  <c r="V31" i="14" s="1"/>
  <c r="W31" i="14" s="1"/>
  <c r="X26" i="14"/>
  <c r="W16" i="14"/>
  <c r="X16" i="14" s="1"/>
  <c r="Z24" i="14"/>
  <c r="V24" i="14" s="1"/>
  <c r="X28" i="14"/>
  <c r="W15" i="14"/>
  <c r="X15" i="14" s="1"/>
  <c r="Z23" i="14"/>
  <c r="V23" i="14" s="1"/>
  <c r="W19" i="14"/>
  <c r="X19" i="14" s="1"/>
  <c r="Z22" i="14"/>
  <c r="V22" i="14" s="1"/>
  <c r="W22" i="14" s="1"/>
  <c r="Z27" i="14"/>
  <c r="V27" i="14" s="1"/>
  <c r="Z17" i="14"/>
  <c r="V17" i="14" s="1"/>
  <c r="W17" i="14" s="1"/>
  <c r="W32" i="14"/>
  <c r="X32" i="14" s="1"/>
  <c r="W33" i="14"/>
  <c r="X33" i="14" s="1"/>
  <c r="W25" i="14"/>
  <c r="X25" i="14" s="1"/>
  <c r="W20" i="14"/>
  <c r="X20" i="14" s="1"/>
  <c r="Y31" i="13"/>
  <c r="Z31" i="13" s="1"/>
  <c r="Y29" i="13"/>
  <c r="Z29" i="13" s="1"/>
  <c r="Z34" i="13"/>
  <c r="Y30" i="13"/>
  <c r="Z33" i="13"/>
  <c r="Y32" i="13"/>
  <c r="AB27" i="13"/>
  <c r="C27" i="13"/>
  <c r="AB26" i="13"/>
  <c r="C26" i="13"/>
  <c r="X21" i="14" l="1"/>
  <c r="X18" i="14"/>
  <c r="W29" i="15"/>
  <c r="X29" i="15" s="1"/>
  <c r="W17" i="15"/>
  <c r="X17" i="15" s="1"/>
  <c r="X28" i="15"/>
  <c r="W21" i="15"/>
  <c r="X21" i="15" s="1"/>
  <c r="X30" i="15"/>
  <c r="W19" i="15"/>
  <c r="X19" i="15" s="1"/>
  <c r="W20" i="15"/>
  <c r="X20" i="15" s="1"/>
  <c r="W16" i="15"/>
  <c r="X16" i="15" s="1"/>
  <c r="W22" i="15"/>
  <c r="X22" i="15" s="1"/>
  <c r="X34" i="14"/>
  <c r="X17" i="14"/>
  <c r="W24" i="14"/>
  <c r="X24" i="14" s="1"/>
  <c r="W27" i="14"/>
  <c r="X27" i="14" s="1"/>
  <c r="W23" i="14"/>
  <c r="X23" i="14" s="1"/>
  <c r="W30" i="14"/>
  <c r="X30" i="14" s="1"/>
  <c r="X22" i="14"/>
  <c r="X31" i="14"/>
  <c r="Y27" i="13"/>
  <c r="Z32" i="13"/>
  <c r="Z30" i="13"/>
  <c r="Y28" i="13"/>
  <c r="AB25" i="13"/>
  <c r="Y26" i="13" s="1"/>
  <c r="AB24" i="13"/>
  <c r="AB23" i="13"/>
  <c r="AE22" i="13"/>
  <c r="AD22" i="13"/>
  <c r="AB22" i="13"/>
  <c r="Y23" i="13" s="1"/>
  <c r="AB21" i="13"/>
  <c r="AB20" i="13"/>
  <c r="AB19" i="13"/>
  <c r="AB18" i="13"/>
  <c r="AB17" i="13"/>
  <c r="AB16" i="13"/>
  <c r="AB15" i="13"/>
  <c r="AB14" i="13"/>
  <c r="AF17" i="15" l="1"/>
  <c r="AF19" i="15" s="1"/>
  <c r="AE15" i="15" s="1"/>
  <c r="AF17" i="14"/>
  <c r="AD24" i="13"/>
  <c r="V29" i="13" s="1"/>
  <c r="Y17" i="13"/>
  <c r="Z17" i="13" s="1"/>
  <c r="Y15" i="13"/>
  <c r="Z15" i="13" s="1"/>
  <c r="Y24" i="13"/>
  <c r="Z24" i="13" s="1"/>
  <c r="Y22" i="13"/>
  <c r="Z22" i="13" s="1"/>
  <c r="Y16" i="13"/>
  <c r="Z16" i="13" s="1"/>
  <c r="Y25" i="13"/>
  <c r="Z25" i="13" s="1"/>
  <c r="Y18" i="13"/>
  <c r="Z18" i="13" s="1"/>
  <c r="Z23" i="13"/>
  <c r="Z26" i="13"/>
  <c r="Z28" i="13"/>
  <c r="Y21" i="13"/>
  <c r="Z21" i="13" s="1"/>
  <c r="Y19" i="13"/>
  <c r="Z19" i="13" s="1"/>
  <c r="Y20" i="13"/>
  <c r="Z27" i="13"/>
  <c r="B12" i="13"/>
  <c r="F11" i="13"/>
  <c r="L10" i="13"/>
  <c r="F10" i="13"/>
  <c r="J9" i="13"/>
  <c r="F9" i="13"/>
  <c r="J8" i="13"/>
  <c r="F8" i="13"/>
  <c r="X7" i="13"/>
  <c r="X6" i="13"/>
  <c r="X5" i="13"/>
  <c r="X4" i="13"/>
  <c r="X3" i="13"/>
  <c r="X2" i="13"/>
  <c r="X1" i="13"/>
  <c r="C29" i="7"/>
  <c r="C27" i="7"/>
  <c r="AF24" i="15" l="1"/>
  <c r="AE19" i="15"/>
  <c r="AF15" i="15" s="1"/>
  <c r="AF19" i="14"/>
  <c r="AE15" i="14" s="1"/>
  <c r="AE19" i="14"/>
  <c r="AF24" i="14"/>
  <c r="V28" i="13"/>
  <c r="W28" i="13" s="1"/>
  <c r="V23" i="13"/>
  <c r="W23" i="13" s="1"/>
  <c r="X23" i="13" s="1"/>
  <c r="V30" i="13"/>
  <c r="W30" i="13" s="1"/>
  <c r="X30" i="13" s="1"/>
  <c r="V31" i="13"/>
  <c r="W31" i="13" s="1"/>
  <c r="X31" i="13" s="1"/>
  <c r="V32" i="13"/>
  <c r="V33" i="13"/>
  <c r="W33" i="13" s="1"/>
  <c r="X33" i="13" s="1"/>
  <c r="V22" i="13"/>
  <c r="W22" i="13" s="1"/>
  <c r="X22" i="13" s="1"/>
  <c r="V27" i="13"/>
  <c r="W27" i="13" s="1"/>
  <c r="X27" i="13" s="1"/>
  <c r="V34" i="13"/>
  <c r="W34" i="13" s="1"/>
  <c r="X34" i="13" s="1"/>
  <c r="V21" i="13"/>
  <c r="W21" i="13" s="1"/>
  <c r="X21" i="13" s="1"/>
  <c r="V18" i="13"/>
  <c r="W18" i="13" s="1"/>
  <c r="X18" i="13" s="1"/>
  <c r="V25" i="13"/>
  <c r="W25" i="13" s="1"/>
  <c r="X25" i="13" s="1"/>
  <c r="V16" i="13"/>
  <c r="W16" i="13" s="1"/>
  <c r="X16" i="13" s="1"/>
  <c r="V24" i="13"/>
  <c r="W24" i="13" s="1"/>
  <c r="X24" i="13" s="1"/>
  <c r="V15" i="13"/>
  <c r="W15" i="13" s="1"/>
  <c r="X15" i="13" s="1"/>
  <c r="V19" i="13"/>
  <c r="W19" i="13" s="1"/>
  <c r="X19" i="13" s="1"/>
  <c r="V26" i="13"/>
  <c r="W26" i="13" s="1"/>
  <c r="V17" i="13"/>
  <c r="W17" i="13" s="1"/>
  <c r="X17" i="13" s="1"/>
  <c r="W29" i="13"/>
  <c r="X29" i="13" s="1"/>
  <c r="W32" i="13"/>
  <c r="X32" i="13" s="1"/>
  <c r="Z20" i="13"/>
  <c r="V20" i="13" s="1"/>
  <c r="W20" i="13" s="1"/>
  <c r="J10" i="13"/>
  <c r="C12" i="12"/>
  <c r="C28" i="7"/>
  <c r="C26" i="7"/>
  <c r="AF20" i="15" l="1"/>
  <c r="K35" i="15"/>
  <c r="AF20" i="14"/>
  <c r="K34" i="14"/>
  <c r="AF15" i="14"/>
  <c r="X28" i="13"/>
  <c r="X26" i="13"/>
  <c r="X20" i="13"/>
  <c r="B12" i="7"/>
  <c r="F11" i="7"/>
  <c r="L10" i="7"/>
  <c r="F10" i="7"/>
  <c r="J9" i="7"/>
  <c r="F9" i="7"/>
  <c r="J8" i="7"/>
  <c r="F8" i="7"/>
  <c r="X7" i="7"/>
  <c r="X6" i="7"/>
  <c r="X5" i="7"/>
  <c r="X4" i="7"/>
  <c r="X3" i="7"/>
  <c r="X2" i="7"/>
  <c r="X1" i="7"/>
  <c r="J34" i="14"/>
  <c r="J35" i="15"/>
  <c r="AF17" i="13" l="1"/>
  <c r="AF19" i="13" s="1"/>
  <c r="AE15" i="13" s="1"/>
  <c r="J10" i="7"/>
  <c r="AB14" i="7"/>
  <c r="AB13" i="7"/>
  <c r="AE21" i="7"/>
  <c r="AD21" i="7"/>
  <c r="AB15" i="7"/>
  <c r="AB16" i="7"/>
  <c r="AB17" i="7"/>
  <c r="AB18" i="7"/>
  <c r="AB19" i="7"/>
  <c r="AB20" i="7"/>
  <c r="AB21" i="7"/>
  <c r="AB22" i="7"/>
  <c r="AB23" i="7"/>
  <c r="AB24" i="7"/>
  <c r="AB25" i="7"/>
  <c r="AB26" i="7"/>
  <c r="AB27" i="7"/>
  <c r="AB28" i="7"/>
  <c r="AB29" i="7"/>
  <c r="AB30" i="7"/>
  <c r="AB31" i="7"/>
  <c r="AB32" i="7"/>
  <c r="AB33" i="7"/>
  <c r="AF24" i="13" l="1"/>
  <c r="AE19" i="13"/>
  <c r="K34" i="13" s="1"/>
  <c r="Y15" i="7"/>
  <c r="Z15" i="7" s="1"/>
  <c r="Y18" i="7"/>
  <c r="Z18" i="7" s="1"/>
  <c r="AD23" i="7"/>
  <c r="Y23" i="7"/>
  <c r="Z23" i="7" s="1"/>
  <c r="Y25" i="7"/>
  <c r="Z25" i="7" s="1"/>
  <c r="Y31" i="7"/>
  <c r="Z31" i="7" s="1"/>
  <c r="Y17" i="7"/>
  <c r="Z17" i="7" s="1"/>
  <c r="Y14" i="7"/>
  <c r="Z14" i="7" s="1"/>
  <c r="Y32" i="7"/>
  <c r="Z32" i="7" s="1"/>
  <c r="Y24" i="7"/>
  <c r="Z24" i="7" s="1"/>
  <c r="Y19" i="7"/>
  <c r="Z19" i="7" s="1"/>
  <c r="Y33" i="7"/>
  <c r="Z33" i="7" s="1"/>
  <c r="Y27" i="7"/>
  <c r="Z27" i="7" s="1"/>
  <c r="Y22" i="7"/>
  <c r="Z22" i="7" s="1"/>
  <c r="Y16" i="7"/>
  <c r="Z16" i="7" s="1"/>
  <c r="Y20" i="7"/>
  <c r="Z20" i="7" s="1"/>
  <c r="Y30" i="7"/>
  <c r="Z30" i="7" s="1"/>
  <c r="Y29" i="7"/>
  <c r="Z29" i="7" s="1"/>
  <c r="Y26" i="7"/>
  <c r="Z26" i="7" s="1"/>
  <c r="Y28" i="7"/>
  <c r="Z28" i="7" s="1"/>
  <c r="Y21" i="7"/>
  <c r="Z21" i="7" s="1"/>
  <c r="J34" i="13"/>
  <c r="AF20" i="13" l="1"/>
  <c r="AF15" i="13"/>
  <c r="V20" i="7"/>
  <c r="W20" i="7" s="1"/>
  <c r="X20" i="7" s="1"/>
  <c r="V28" i="7"/>
  <c r="W28" i="7" s="1"/>
  <c r="X28" i="7" s="1"/>
  <c r="V17" i="7"/>
  <c r="W17" i="7" s="1"/>
  <c r="V21" i="7"/>
  <c r="W21" i="7" s="1"/>
  <c r="X21" i="7" s="1"/>
  <c r="V27" i="7"/>
  <c r="W27" i="7" s="1"/>
  <c r="V25" i="7"/>
  <c r="W25" i="7" s="1"/>
  <c r="X25" i="7" s="1"/>
  <c r="V33" i="7"/>
  <c r="W33" i="7" s="1"/>
  <c r="V23" i="7"/>
  <c r="W23" i="7" s="1"/>
  <c r="V18" i="7"/>
  <c r="W18" i="7" s="1"/>
  <c r="X18" i="7" s="1"/>
  <c r="V26" i="7"/>
  <c r="W26" i="7" s="1"/>
  <c r="X26" i="7" s="1"/>
  <c r="V29" i="7"/>
  <c r="W29" i="7" s="1"/>
  <c r="V32" i="7"/>
  <c r="W32" i="7" s="1"/>
  <c r="X32" i="7" s="1"/>
  <c r="V15" i="7"/>
  <c r="W15" i="7" s="1"/>
  <c r="V30" i="7"/>
  <c r="W30" i="7" s="1"/>
  <c r="V24" i="7"/>
  <c r="W24" i="7" s="1"/>
  <c r="X24" i="7" s="1"/>
  <c r="V14" i="7"/>
  <c r="W14" i="7" s="1"/>
  <c r="X14" i="7" s="1"/>
  <c r="V16" i="7"/>
  <c r="W16" i="7" s="1"/>
  <c r="X16" i="7" s="1"/>
  <c r="V19" i="7"/>
  <c r="W19" i="7" s="1"/>
  <c r="X19" i="7" s="1"/>
  <c r="V22" i="7"/>
  <c r="W22" i="7" s="1"/>
  <c r="V31" i="7"/>
  <c r="W31" i="7" s="1"/>
  <c r="X31" i="7" s="1"/>
  <c r="X17" i="7" l="1"/>
  <c r="X23" i="7"/>
  <c r="X33" i="7"/>
  <c r="X29" i="7"/>
  <c r="X27" i="7"/>
  <c r="X30" i="7"/>
  <c r="X15" i="7"/>
  <c r="X22" i="7"/>
  <c r="AF16" i="7" l="1"/>
  <c r="AF23" i="7" s="1"/>
  <c r="AE18" i="7" l="1"/>
  <c r="AF18" i="7"/>
  <c r="AE14" i="7" s="1"/>
  <c r="AF19" i="7" l="1"/>
  <c r="AF14" i="7"/>
  <c r="K34" i="7"/>
  <c r="J34" i="7"/>
</calcChain>
</file>

<file path=xl/sharedStrings.xml><?xml version="1.0" encoding="utf-8"?>
<sst xmlns="http://schemas.openxmlformats.org/spreadsheetml/2006/main" count="293" uniqueCount="85">
  <si>
    <t>Revision:</t>
  </si>
  <si>
    <t>Date:</t>
  </si>
  <si>
    <t>Title:</t>
  </si>
  <si>
    <t>m=</t>
  </si>
  <si>
    <t>R. Abbott</t>
  </si>
  <si>
    <t>A =</t>
  </si>
  <si>
    <t>B =</t>
  </si>
  <si>
    <t>Author:</t>
  </si>
  <si>
    <t>Check:</t>
  </si>
  <si>
    <t xml:space="preserve"> </t>
  </si>
  <si>
    <t>Report:</t>
  </si>
  <si>
    <t>Section:</t>
  </si>
  <si>
    <t>Document Number:</t>
  </si>
  <si>
    <t>Revision Level :</t>
  </si>
  <si>
    <t>Page:</t>
  </si>
  <si>
    <t>Total Report Pages:</t>
  </si>
  <si>
    <t>20/10/2013</t>
  </si>
  <si>
    <t>IR</t>
  </si>
  <si>
    <t>Section Number:</t>
  </si>
  <si>
    <t>Sheet Name</t>
  </si>
  <si>
    <t>IMPORTANT INFORMATION</t>
  </si>
  <si>
    <t>Report Title:</t>
  </si>
  <si>
    <t>About us:</t>
  </si>
  <si>
    <t xml:space="preserve"> spreadsheets@abbottaerospace.com</t>
  </si>
  <si>
    <t>Proprietary information:</t>
  </si>
  <si>
    <t xml:space="preserve">Page </t>
  </si>
  <si>
    <t>Title</t>
  </si>
  <si>
    <t>Sub</t>
  </si>
  <si>
    <t>Fig</t>
  </si>
  <si>
    <t>Table</t>
  </si>
  <si>
    <t>Running Counts</t>
  </si>
  <si>
    <t>Total Sheet Pages:</t>
  </si>
  <si>
    <t>No</t>
  </si>
  <si>
    <t>Total Title No:</t>
  </si>
  <si>
    <t>Total Sub No:</t>
  </si>
  <si>
    <t>STANDARD SPREADSHEET METHOD</t>
  </si>
  <si>
    <t>Total Fig No:</t>
  </si>
  <si>
    <t>Total Table No:</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</si>
  <si>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</si>
  <si>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</si>
  <si>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</si>
  <si>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</si>
  <si>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</si>
  <si>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</si>
  <si>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</si>
  <si>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</si>
  <si>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</si>
  <si>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</si>
  <si>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</si>
  <si>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</si>
  <si>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</si>
  <si>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www.xl-viking.com</t>
  </si>
  <si>
    <t>http://www.abbottaerospace.com/subscribe</t>
  </si>
  <si>
    <t>http://www.xl-viking.com/download-free-trial/</t>
  </si>
  <si>
    <t>http://www.abbottaerospace.com/engineering-services</t>
  </si>
  <si>
    <t>AA-SM-102-081</t>
  </si>
  <si>
    <t>INTERACTION OF CORED PANEL BUCKLING EFFECTS</t>
  </si>
  <si>
    <t>(NASA CR-1457, 1969)</t>
  </si>
  <si>
    <t>lb/in</t>
  </si>
  <si>
    <r>
      <t>R</t>
    </r>
    <r>
      <rPr>
        <vertAlign val="subscript"/>
        <sz val="10"/>
        <rFont val="Calibri"/>
        <family val="2"/>
        <scheme val="minor"/>
      </rPr>
      <t>cx</t>
    </r>
    <r>
      <rPr>
        <sz val="10"/>
        <rFont val="Calibri"/>
        <family val="2"/>
        <scheme val="minor"/>
      </rPr>
      <t xml:space="preserve"> =</t>
    </r>
  </si>
  <si>
    <r>
      <t>R</t>
    </r>
    <r>
      <rPr>
        <vertAlign val="subscript"/>
        <sz val="10"/>
        <rFont val="Calibri"/>
        <family val="2"/>
        <scheme val="minor"/>
      </rPr>
      <t>cy</t>
    </r>
    <r>
      <rPr>
        <sz val="10"/>
        <rFont val="Calibri"/>
        <family val="2"/>
        <scheme val="minor"/>
      </rPr>
      <t xml:space="preserve"> =</t>
    </r>
  </si>
  <si>
    <r>
      <t>N</t>
    </r>
    <r>
      <rPr>
        <vertAlign val="subscript"/>
        <sz val="10"/>
        <rFont val="Calibri"/>
        <family val="2"/>
        <scheme val="minor"/>
      </rPr>
      <t>cx</t>
    </r>
    <r>
      <rPr>
        <sz val="10"/>
        <rFont val="Calibri"/>
        <family val="2"/>
        <scheme val="minor"/>
      </rPr>
      <t xml:space="preserve"> =</t>
    </r>
  </si>
  <si>
    <r>
      <t>N</t>
    </r>
    <r>
      <rPr>
        <vertAlign val="subscript"/>
        <sz val="10"/>
        <rFont val="Calibri"/>
        <family val="2"/>
        <scheme val="minor"/>
      </rPr>
      <t>cy</t>
    </r>
    <r>
      <rPr>
        <sz val="10"/>
        <rFont val="Calibri"/>
        <family val="2"/>
        <scheme val="minor"/>
      </rPr>
      <t xml:space="preserve"> =</t>
    </r>
  </si>
  <si>
    <t>Applied Load Flow</t>
  </si>
  <si>
    <t>Allowable Load Flow</t>
  </si>
  <si>
    <t>Biaxial Compression</t>
  </si>
  <si>
    <t>Bending and Compression</t>
  </si>
  <si>
    <r>
      <t>R</t>
    </r>
    <r>
      <rPr>
        <vertAlign val="subscript"/>
        <sz val="10"/>
        <rFont val="Calibri"/>
        <family val="2"/>
        <scheme val="minor"/>
      </rPr>
      <t>c</t>
    </r>
    <r>
      <rPr>
        <sz val="10"/>
        <rFont val="Calibri"/>
        <family val="2"/>
        <scheme val="minor"/>
      </rPr>
      <t xml:space="preserve"> =</t>
    </r>
  </si>
  <si>
    <r>
      <t>R</t>
    </r>
    <r>
      <rPr>
        <vertAlign val="subscript"/>
        <sz val="10"/>
        <rFont val="Calibri"/>
        <family val="2"/>
        <scheme val="minor"/>
      </rPr>
      <t>b</t>
    </r>
    <r>
      <rPr>
        <sz val="10"/>
        <rFont val="Calibri"/>
        <family val="2"/>
        <scheme val="minor"/>
      </rPr>
      <t xml:space="preserve"> =</t>
    </r>
  </si>
  <si>
    <r>
      <t>N</t>
    </r>
    <r>
      <rPr>
        <vertAlign val="subscript"/>
        <sz val="10"/>
        <rFont val="Calibri"/>
        <family val="2"/>
        <scheme val="minor"/>
      </rPr>
      <t>c</t>
    </r>
    <r>
      <rPr>
        <sz val="10"/>
        <rFont val="Calibri"/>
        <family val="2"/>
        <scheme val="minor"/>
      </rPr>
      <t xml:space="preserve"> =</t>
    </r>
  </si>
  <si>
    <r>
      <t>N</t>
    </r>
    <r>
      <rPr>
        <vertAlign val="subscript"/>
        <sz val="10"/>
        <rFont val="Calibri"/>
        <family val="2"/>
        <scheme val="minor"/>
      </rPr>
      <t>b</t>
    </r>
    <r>
      <rPr>
        <sz val="10"/>
        <rFont val="Calibri"/>
        <family val="2"/>
        <scheme val="minor"/>
      </rPr>
      <t xml:space="preserve"> =</t>
    </r>
  </si>
  <si>
    <r>
      <t>N</t>
    </r>
    <r>
      <rPr>
        <vertAlign val="subscript"/>
        <sz val="10"/>
        <rFont val="Calibri"/>
        <family val="2"/>
        <scheme val="minor"/>
      </rPr>
      <t>bx</t>
    </r>
    <r>
      <rPr>
        <sz val="10"/>
        <rFont val="Calibri"/>
        <family val="2"/>
        <scheme val="minor"/>
      </rPr>
      <t xml:space="preserve"> =</t>
    </r>
  </si>
  <si>
    <r>
      <t>R</t>
    </r>
    <r>
      <rPr>
        <vertAlign val="subscript"/>
        <sz val="10"/>
        <rFont val="Calibri"/>
        <family val="2"/>
        <scheme val="minor"/>
      </rPr>
      <t>bx</t>
    </r>
    <r>
      <rPr>
        <sz val="10"/>
        <rFont val="Calibri"/>
        <family val="2"/>
        <scheme val="minor"/>
      </rPr>
      <t xml:space="preserve"> =</t>
    </r>
  </si>
  <si>
    <t>22/7/2016</t>
  </si>
  <si>
    <t>Compression and Shear</t>
  </si>
  <si>
    <r>
      <t>N</t>
    </r>
    <r>
      <rPr>
        <vertAlign val="subscript"/>
        <sz val="10"/>
        <rFont val="Calibri"/>
        <family val="2"/>
        <scheme val="minor"/>
      </rPr>
      <t>s</t>
    </r>
    <r>
      <rPr>
        <sz val="10"/>
        <rFont val="Calibri"/>
        <family val="2"/>
        <scheme val="minor"/>
      </rPr>
      <t xml:space="preserve"> =</t>
    </r>
  </si>
  <si>
    <r>
      <t>Compression N</t>
    </r>
    <r>
      <rPr>
        <vertAlign val="subscript"/>
        <sz val="10"/>
        <rFont val="Calibri"/>
        <family val="2"/>
        <scheme val="minor"/>
      </rPr>
      <t>crx</t>
    </r>
    <r>
      <rPr>
        <sz val="10"/>
        <rFont val="Calibri"/>
        <family val="2"/>
        <scheme val="minor"/>
      </rPr>
      <t xml:space="preserve"> =</t>
    </r>
  </si>
  <si>
    <r>
      <t>Compression N</t>
    </r>
    <r>
      <rPr>
        <vertAlign val="subscript"/>
        <sz val="10"/>
        <rFont val="Calibri"/>
        <family val="2"/>
        <scheme val="minor"/>
      </rPr>
      <t>cry</t>
    </r>
    <r>
      <rPr>
        <sz val="10"/>
        <rFont val="Calibri"/>
        <family val="2"/>
        <scheme val="minor"/>
      </rPr>
      <t xml:space="preserve"> =</t>
    </r>
  </si>
  <si>
    <r>
      <t>Compression N</t>
    </r>
    <r>
      <rPr>
        <vertAlign val="subscript"/>
        <sz val="10"/>
        <rFont val="Calibri"/>
        <family val="2"/>
        <scheme val="minor"/>
      </rPr>
      <t>cr</t>
    </r>
    <r>
      <rPr>
        <sz val="10"/>
        <rFont val="Calibri"/>
        <family val="2"/>
        <scheme val="minor"/>
      </rPr>
      <t xml:space="preserve"> =</t>
    </r>
  </si>
  <si>
    <r>
      <t>Bending N</t>
    </r>
    <r>
      <rPr>
        <vertAlign val="subscript"/>
        <sz val="10"/>
        <rFont val="Calibri"/>
        <family val="2"/>
        <scheme val="minor"/>
      </rPr>
      <t>cr</t>
    </r>
    <r>
      <rPr>
        <sz val="10"/>
        <rFont val="Calibri"/>
        <family val="2"/>
        <scheme val="minor"/>
      </rPr>
      <t xml:space="preserve"> =</t>
    </r>
  </si>
  <si>
    <r>
      <t>Shear N</t>
    </r>
    <r>
      <rPr>
        <vertAlign val="subscript"/>
        <sz val="10"/>
        <rFont val="Calibri"/>
        <family val="2"/>
        <scheme val="minor"/>
      </rPr>
      <t>cr</t>
    </r>
    <r>
      <rPr>
        <sz val="10"/>
        <rFont val="Calibri"/>
        <family val="2"/>
        <scheme val="minor"/>
      </rPr>
      <t xml:space="preserve"> =</t>
    </r>
  </si>
  <si>
    <t>Bending and Shear</t>
  </si>
  <si>
    <r>
      <t>R</t>
    </r>
    <r>
      <rPr>
        <vertAlign val="subscript"/>
        <sz val="10"/>
        <rFont val="Calibri"/>
        <family val="2"/>
        <scheme val="minor"/>
      </rPr>
      <t>s</t>
    </r>
    <r>
      <rPr>
        <sz val="10"/>
        <rFont val="Calibri"/>
        <family val="2"/>
        <scheme val="minor"/>
      </rPr>
      <t xml:space="preserve"> =</t>
    </r>
  </si>
  <si>
    <t>Margin of Safety from Graph:</t>
  </si>
  <si>
    <t>Margin of Safety from Equation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</si>
</sst>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00E+00"/>
    <numFmt numFmtId="166" formatCode="0.0"/>
  </numFmts>
  <fonts count="19" x14ac:knownFonts="1">
    <font>
      <sz val="10"/>
      <color theme="1"/>
      <name val="Arial"/>
      <family val="2"/>
    </font>
    <font>
      <sz val="10"/>
      <name val="Arial"/>
      <family val="2"/>
    </font>
    <font>
      <u/>
      <sz val="10"/>
      <color theme="10"/>
      <name val="Calibri"/>
      <family val="2"/>
    </font>
    <font>
      <sz val="10"/>
      <name val="Calibri"/>
      <family val="2"/>
      <scheme val="minor"/>
    </font>
    <font>
      <b/>
      <sz val="10"/>
      <color rgb="FFFF0000"/>
      <name val="Calibri"/>
      <family val="2"/>
      <scheme val="minor"/>
    </font>
    <font>
      <b/>
      <sz val="10"/>
      <color rgb="FF0000FF"/>
      <name val="Calibri"/>
      <family val="2"/>
      <scheme val="minor"/>
    </font>
    <font>
      <b/>
      <sz val="10"/>
      <name val="Calibri"/>
      <family val="2"/>
      <scheme val="minor"/>
    </font>
    <font>
      <sz val="12"/>
      <name val="Calibri"/>
      <family val="2"/>
      <scheme val="minor"/>
    </font>
    <font>
      <b/>
      <sz val="12"/>
      <name val="Calibri"/>
      <family val="2"/>
      <scheme val="minor"/>
    </font>
    <font>
      <b/>
      <u/>
      <sz val="10"/>
      <name val="Calibri"/>
      <family val="2"/>
      <scheme val="minor"/>
    </font>
    <font>
      <b/>
      <i/>
      <sz val="10"/>
      <name val="Calibri"/>
      <family val="2"/>
      <scheme val="minor"/>
    </font>
    <font>
      <vertAlign val="subscript"/>
      <sz val="10"/>
      <name val="Calibri"/>
      <family val="2"/>
      <scheme val="minor"/>
    </font>
    <font>
      <sz val="10"/>
      <color rgb="FF0000CC"/>
      <name val="Calibri"/>
      <family val="2"/>
      <scheme val="minor"/>
    </font>
    <font>
      <i/>
      <u/>
      <sz val="10"/>
      <color theme="10"/>
      <name val="Calibri"/>
      <family val="2"/>
    </font>
    <font>
      <u/>
      <sz val="10"/>
      <color theme="10"/>
      <name val="Calibri"/>
      <family val="2"/>
      <scheme val="minor"/>
    </font>
    <font>
      <u/>
      <sz val="10"/>
      <color theme="10"/>
      <name val="Arial"/>
      <family val="2"/>
    </font>
    <font>
      <sz val="10"/>
      <name val="Arial"/>
      <family val="2"/>
    </font>
    <font>
      <sz val="10"/>
      <color theme="10"/>
      <name val="Calibri"/>
      <family val="2"/>
    </font>
    <font>
      <b/>
      <sz val="10"/>
      <color theme="1"/>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9">
    <xf numFmtId="0" fontId="0" fillId="0" borderId="0"/>
    <xf numFmtId="0" fontId="2" fillId="0" borderId="0" applyNumberFormat="0" applyFill="0" applyBorder="0" applyAlignment="0" applyProtection="0">
      <alignment vertical="top"/>
      <protection locked="0"/>
    </xf>
    <xf numFmtId="0" fontId="1" fillId="0" borderId="0"/>
    <xf numFmtId="0" fontId="1" fillId="0" borderId="0"/>
    <xf numFmtId="0" fontId="1" fillId="0" borderId="0"/>
    <xf numFmtId="9" fontId="1" fillId="0" borderId="0" applyFont="0" applyFill="0" applyBorder="0" applyAlignment="0" applyProtection="0"/>
    <xf numFmtId="0" fontId="2" fillId="0" borderId="0" applyNumberFormat="0" applyFill="0" applyBorder="0" applyAlignment="0" applyProtection="0">
      <alignment vertical="top"/>
      <protection locked="0"/>
    </xf>
    <xf numFmtId="0" fontId="15" fillId="0" borderId="0" applyNumberFormat="0" applyFill="0" applyBorder="0" applyAlignment="0" applyProtection="0"/>
    <xf numFmtId="0" fontId="16" fillId="0" borderId="0"/>
  </cellStyleXfs>
  <cellXfs count="89">
    <xf numFmtId="0" fontId="0" fillId="0" borderId="0" xfId="0"/>
    <xf numFmtId="0" fontId="1" fillId="0" borderId="0" xfId="3" quotePrefix="1" applyFont="1" applyFill="1" applyBorder="1" applyAlignment="1" applyProtection="1">
      <protection locked="0"/>
    </xf>
    <xf numFmtId="0" fontId="1" fillId="0" borderId="0" xfId="3" quotePrefix="1" applyFont="1" applyFill="1" applyBorder="1" applyAlignment="1" applyProtection="1">
      <alignment horizontal="center"/>
      <protection locked="0"/>
    </xf>
    <xf numFmtId="0" fontId="3" fillId="0" borderId="0" xfId="3" applyFont="1" applyProtection="1">
      <protection locked="0"/>
    </xf>
    <xf numFmtId="0" fontId="3" fillId="0" borderId="0" xfId="3" applyFont="1" applyAlignment="1" applyProtection="1">
      <alignment horizontal="right"/>
      <protection locked="0"/>
    </xf>
    <xf numFmtId="0" fontId="4" fillId="0" borderId="0" xfId="3" applyFont="1" applyProtection="1">
      <protection locked="0"/>
    </xf>
    <xf numFmtId="0" fontId="4" fillId="0" borderId="0" xfId="3" applyFont="1" applyAlignment="1" applyProtection="1">
      <alignment horizontal="left"/>
      <protection locked="0"/>
    </xf>
    <xf numFmtId="14" fontId="4" fillId="0" borderId="0" xfId="3" quotePrefix="1" applyNumberFormat="1" applyFont="1" applyProtection="1">
      <protection locked="0"/>
    </xf>
    <xf numFmtId="0" fontId="5" fillId="0" borderId="0" xfId="3" applyFont="1" applyAlignment="1" applyProtection="1">
      <alignment horizontal="left"/>
      <protection locked="0"/>
    </xf>
    <xf numFmtId="0" fontId="3" fillId="0" borderId="0" xfId="4" applyFont="1"/>
    <xf numFmtId="0" fontId="3" fillId="0" borderId="0" xfId="3" applyFont="1"/>
    <xf numFmtId="0" fontId="3" fillId="0" borderId="0" xfId="3" applyFont="1" applyAlignment="1">
      <alignment horizontal="right"/>
    </xf>
    <xf numFmtId="0" fontId="6" fillId="0" borderId="0" xfId="3" applyFont="1" applyAlignment="1">
      <alignment horizontal="left"/>
    </xf>
    <xf numFmtId="0" fontId="6" fillId="0" borderId="0" xfId="3" applyFont="1"/>
    <xf numFmtId="0" fontId="6" fillId="0" borderId="0" xfId="3" quotePrefix="1" applyFont="1" applyAlignment="1">
      <alignment vertical="center"/>
    </xf>
    <xf numFmtId="0" fontId="6" fillId="0" borderId="0" xfId="3" applyFont="1" applyAlignment="1">
      <alignment vertical="center"/>
    </xf>
    <xf numFmtId="0" fontId="6" fillId="0" borderId="0" xfId="3" applyFont="1" applyAlignment="1">
      <alignment horizontal="right"/>
    </xf>
    <xf numFmtId="0" fontId="7" fillId="0" borderId="0" xfId="3" applyFont="1"/>
    <xf numFmtId="0" fontId="8" fillId="0" borderId="0" xfId="3" applyFont="1"/>
    <xf numFmtId="0" fontId="9" fillId="0" borderId="0" xfId="3" applyFont="1"/>
    <xf numFmtId="0" fontId="3" fillId="0" borderId="0" xfId="3" applyFont="1" applyBorder="1" applyAlignment="1"/>
    <xf numFmtId="0" fontId="9" fillId="0" borderId="0" xfId="3" applyFont="1" applyBorder="1" applyAlignment="1"/>
    <xf numFmtId="0" fontId="3" fillId="0" borderId="2" xfId="3" applyFont="1" applyBorder="1" applyAlignment="1">
      <alignment horizontal="center"/>
    </xf>
    <xf numFmtId="0" fontId="3" fillId="0" borderId="3" xfId="3" applyFont="1" applyBorder="1" applyAlignment="1">
      <alignment horizontal="center"/>
    </xf>
    <xf numFmtId="0" fontId="3" fillId="0" borderId="2" xfId="3" applyFont="1" applyBorder="1"/>
    <xf numFmtId="0" fontId="3" fillId="0" borderId="1" xfId="3" applyFont="1" applyBorder="1" applyAlignment="1">
      <alignment horizontal="center"/>
    </xf>
    <xf numFmtId="0" fontId="3" fillId="0" borderId="4" xfId="3" applyFont="1" applyBorder="1" applyAlignment="1">
      <alignment horizontal="center"/>
    </xf>
    <xf numFmtId="0" fontId="3" fillId="0" borderId="1" xfId="3" applyFont="1" applyBorder="1"/>
    <xf numFmtId="0" fontId="3" fillId="0" borderId="1" xfId="4" applyFont="1" applyBorder="1" applyAlignment="1">
      <alignment horizontal="center"/>
    </xf>
    <xf numFmtId="1" fontId="3" fillId="0" borderId="1" xfId="4" applyNumberFormat="1" applyFont="1" applyBorder="1" applyAlignment="1">
      <alignment horizontal="center"/>
    </xf>
    <xf numFmtId="1" fontId="3" fillId="0" borderId="4" xfId="4" applyNumberFormat="1" applyFont="1" applyBorder="1" applyAlignment="1">
      <alignment horizontal="center"/>
    </xf>
    <xf numFmtId="0" fontId="3" fillId="0" borderId="0" xfId="0" applyFont="1"/>
    <xf numFmtId="0" fontId="3" fillId="0" borderId="0" xfId="3" applyFont="1" applyAlignment="1">
      <alignment horizontal="center"/>
    </xf>
    <xf numFmtId="0" fontId="3" fillId="0" borderId="0" xfId="0" applyFont="1" applyBorder="1" applyProtection="1">
      <protection locked="0"/>
    </xf>
    <xf numFmtId="0" fontId="3" fillId="0" borderId="0" xfId="0" applyFont="1" applyBorder="1"/>
    <xf numFmtId="0" fontId="3" fillId="0" borderId="1" xfId="0" applyFont="1" applyBorder="1"/>
    <xf numFmtId="0" fontId="3" fillId="0" borderId="0" xfId="0" applyFont="1" applyAlignment="1">
      <alignment horizontal="center"/>
    </xf>
    <xf numFmtId="1" fontId="6" fillId="0" borderId="0" xfId="0" applyNumberFormat="1" applyFont="1" applyBorder="1" applyAlignment="1" applyProtection="1">
      <alignment horizontal="right"/>
      <protection locked="0"/>
    </xf>
    <xf numFmtId="0" fontId="6" fillId="0" borderId="0" xfId="0" applyFont="1" applyAlignment="1">
      <alignment horizontal="center"/>
    </xf>
    <xf numFmtId="0" fontId="6" fillId="0" borderId="0" xfId="0" applyFont="1" applyBorder="1" applyProtection="1">
      <protection locked="0"/>
    </xf>
    <xf numFmtId="0" fontId="10" fillId="0" borderId="0" xfId="0" applyFont="1" applyAlignment="1">
      <alignment horizontal="center"/>
    </xf>
    <xf numFmtId="0" fontId="3" fillId="0" borderId="0" xfId="3" applyFont="1" applyBorder="1" applyAlignment="1">
      <alignment horizontal="center"/>
    </xf>
    <xf numFmtId="0" fontId="3" fillId="0" borderId="0" xfId="3" applyFont="1" applyBorder="1"/>
    <xf numFmtId="0" fontId="3" fillId="0" borderId="0" xfId="3" applyFont="1" applyBorder="1" applyAlignment="1">
      <alignment horizontal="right"/>
    </xf>
    <xf numFmtId="0" fontId="6" fillId="0" borderId="0" xfId="3" applyFont="1" applyBorder="1" applyAlignment="1">
      <alignment horizontal="left"/>
    </xf>
    <xf numFmtId="0" fontId="3" fillId="0" borderId="0" xfId="4" applyFont="1" applyBorder="1" applyAlignment="1">
      <alignment horizontal="center"/>
    </xf>
    <xf numFmtId="1" fontId="3" fillId="0" borderId="0" xfId="4" applyNumberFormat="1" applyFont="1" applyBorder="1" applyAlignment="1">
      <alignment horizontal="center"/>
    </xf>
    <xf numFmtId="0" fontId="7" fillId="0" borderId="0" xfId="3" applyFont="1" applyBorder="1" applyAlignment="1">
      <alignment horizontal="center"/>
    </xf>
    <xf numFmtId="0" fontId="7" fillId="0" borderId="0" xfId="3" applyFont="1" applyBorder="1"/>
    <xf numFmtId="166" fontId="3" fillId="0" borderId="0" xfId="4" applyNumberFormat="1" applyFont="1" applyBorder="1" applyAlignment="1">
      <alignment horizontal="center"/>
    </xf>
    <xf numFmtId="0" fontId="6" fillId="0" borderId="0" xfId="3" applyFont="1" applyProtection="1">
      <protection locked="0"/>
    </xf>
    <xf numFmtId="0" fontId="3" fillId="0" borderId="0" xfId="3" applyFont="1" applyBorder="1" applyProtection="1">
      <protection locked="0"/>
    </xf>
    <xf numFmtId="0" fontId="3" fillId="0" borderId="0" xfId="2" applyFont="1" applyBorder="1" applyProtection="1"/>
    <xf numFmtId="0" fontId="3" fillId="0" borderId="1" xfId="2" applyFont="1" applyBorder="1" applyProtection="1"/>
    <xf numFmtId="0" fontId="3" fillId="0" borderId="0" xfId="2" applyFont="1" applyProtection="1"/>
    <xf numFmtId="164" fontId="3" fillId="0" borderId="0" xfId="2" applyNumberFormat="1" applyFont="1" applyAlignment="1" applyProtection="1">
      <alignment horizontal="center"/>
    </xf>
    <xf numFmtId="1" fontId="3" fillId="0" borderId="0" xfId="2" applyNumberFormat="1" applyFont="1" applyAlignment="1" applyProtection="1">
      <alignment horizontal="center"/>
    </xf>
    <xf numFmtId="165" fontId="3" fillId="0" borderId="0" xfId="3" applyNumberFormat="1" applyFont="1" applyFill="1" applyBorder="1" applyAlignment="1" applyProtection="1">
      <alignment horizontal="right"/>
      <protection locked="0"/>
    </xf>
    <xf numFmtId="0" fontId="3" fillId="0" borderId="0" xfId="3" applyFont="1" applyAlignment="1" applyProtection="1">
      <alignment vertical="center"/>
      <protection locked="0"/>
    </xf>
    <xf numFmtId="0" fontId="3" fillId="0" borderId="0" xfId="2" applyFont="1" applyAlignment="1" applyProtection="1">
      <alignment horizontal="right"/>
      <protection locked="0"/>
    </xf>
    <xf numFmtId="0" fontId="3" fillId="0" borderId="0" xfId="2" applyFont="1" applyProtection="1">
      <protection locked="0"/>
    </xf>
    <xf numFmtId="1" fontId="3" fillId="0" borderId="0" xfId="2" applyNumberFormat="1" applyFont="1" applyProtection="1"/>
    <xf numFmtId="0" fontId="3" fillId="0" borderId="0" xfId="3" applyFont="1" applyFill="1" applyBorder="1" applyAlignment="1" applyProtection="1">
      <alignment horizontal="left"/>
      <protection locked="0"/>
    </xf>
    <xf numFmtId="0" fontId="3" fillId="0" borderId="0" xfId="3" applyFont="1" applyFill="1" applyBorder="1" applyProtection="1">
      <protection locked="0"/>
    </xf>
    <xf numFmtId="2" fontId="3" fillId="0" borderId="0" xfId="2" applyNumberFormat="1" applyFont="1" applyProtection="1"/>
    <xf numFmtId="0" fontId="3" fillId="0" borderId="0" xfId="3" applyFont="1" applyFill="1" applyProtection="1">
      <protection locked="0"/>
    </xf>
    <xf numFmtId="0" fontId="3" fillId="0" borderId="0" xfId="2" applyFont="1" applyAlignment="1" applyProtection="1">
      <alignment horizontal="right"/>
    </xf>
    <xf numFmtId="2" fontId="3" fillId="0" borderId="0" xfId="3" applyNumberFormat="1" applyFont="1" applyFill="1" applyBorder="1" applyAlignment="1" applyProtection="1">
      <alignment horizontal="right"/>
      <protection locked="0"/>
    </xf>
    <xf numFmtId="0" fontId="3" fillId="0" borderId="0" xfId="3" applyFont="1" applyFill="1" applyAlignment="1" applyProtection="1">
      <alignment horizontal="right"/>
      <protection locked="0"/>
    </xf>
    <xf numFmtId="2" fontId="6" fillId="0" borderId="0" xfId="3" applyNumberFormat="1" applyFont="1" applyFill="1" applyBorder="1" applyAlignment="1" applyProtection="1">
      <alignment horizontal="center"/>
      <protection locked="0"/>
    </xf>
    <xf numFmtId="0" fontId="6" fillId="0" borderId="0" xfId="2" applyFont="1" applyAlignment="1" applyProtection="1">
      <alignment horizontal="center"/>
      <protection locked="0"/>
    </xf>
    <xf numFmtId="0" fontId="3" fillId="0" borderId="0" xfId="2" applyFont="1" applyAlignment="1" applyProtection="1">
      <alignment horizontal="center"/>
      <protection locked="0"/>
    </xf>
    <xf numFmtId="0" fontId="3" fillId="0" borderId="0" xfId="2" applyFont="1" applyAlignment="1" applyProtection="1">
      <alignment horizontal="center"/>
    </xf>
    <xf numFmtId="0" fontId="3" fillId="0" borderId="0" xfId="2" applyFont="1"/>
    <xf numFmtId="1" fontId="12" fillId="0" borderId="0" xfId="3" applyNumberFormat="1" applyFont="1" applyFill="1" applyBorder="1" applyAlignment="1" applyProtection="1">
      <alignment horizontal="right"/>
      <protection locked="0"/>
    </xf>
    <xf numFmtId="0" fontId="13" fillId="0" borderId="0" xfId="1" applyFont="1" applyBorder="1" applyAlignment="1" applyProtection="1">
      <alignment horizontal="center"/>
      <protection locked="0"/>
    </xf>
    <xf numFmtId="0" fontId="2" fillId="0" borderId="0" xfId="6" applyFont="1" applyBorder="1" applyAlignment="1" applyProtection="1">
      <alignment horizontal="center"/>
    </xf>
    <xf numFmtId="0" fontId="3" fillId="0" borderId="0" xfId="3" applyFont="1" applyBorder="1" applyAlignment="1">
      <alignment horizontal="left" vertical="top" wrapText="1"/>
    </xf>
    <xf numFmtId="0" fontId="2" fillId="0" borderId="0" xfId="6" applyBorder="1" applyAlignment="1" applyProtection="1">
      <alignment horizontal="center"/>
    </xf>
    <xf numFmtId="0" fontId="14" fillId="0" borderId="0" xfId="7" applyFont="1" applyBorder="1" applyAlignment="1" applyProtection="1">
      <alignment horizontal="center"/>
    </xf>
    <xf numFmtId="0" fontId="16" fillId="0" borderId="0" xfId="8"/>
    <xf numFmtId="0" fontId="15" fillId="0" borderId="0" xfId="7" applyBorder="1" applyAlignment="1">
      <alignment horizontal="center"/>
    </xf>
    <xf numFmtId="0" fontId="18" fillId="0" borderId="0" xfId="0" applyFont="1"/>
    <xf numFmtId="2" fontId="3" fillId="0" borderId="0" xfId="2" applyNumberFormat="1" applyFont="1" applyProtection="1">
      <protection locked="0"/>
    </xf>
    <xf numFmtId="2" fontId="6" fillId="0" borderId="0" xfId="2" applyNumberFormat="1" applyFont="1" applyAlignment="1" applyProtection="1">
      <alignment horizontal="center"/>
      <protection locked="0"/>
    </xf>
    <xf numFmtId="0" fontId="3" fillId="0" borderId="0" xfId="3" applyFont="1" applyBorder="1" applyAlignment="1">
      <alignment horizontal="left" vertical="top" wrapText="1"/>
    </xf>
    <xf numFmtId="0" fontId="3" fillId="0" borderId="0" xfId="3" applyFont="1" applyBorder="1" applyAlignment="1">
      <alignment horizontal="left" wrapText="1"/>
    </xf>
    <xf numFmtId="0" fontId="2" fillId="0" borderId="0" xfId="6" applyBorder="1" applyAlignment="1" applyProtection="1">
      <alignment horizontal="center"/>
    </xf>
    <xf numFmtId="0" fontId="17" fillId="0" borderId="0" xfId="1" applyFont="1" applyAlignment="1" applyProtection="1">
      <alignment horizontal="left"/>
      <protection locked="0"/>
    </xf>
  </cellXfs>
  <cellStyles count="9">
    <cellStyle name="Hyperlink" xfId="1" builtinId="8"/>
    <cellStyle name="Hyperlink 2" xfId="6"/>
    <cellStyle name="Hyperlink 3" xfId="7"/>
    <cellStyle name="Normal" xfId="0" builtinId="0"/>
    <cellStyle name="Normal 2" xfId="2"/>
    <cellStyle name="Normal 2 2" xfId="3"/>
    <cellStyle name="Normal 3" xfId="8"/>
    <cellStyle name="Normal 4" xfId="4"/>
    <cellStyle name="Percent 2" xfId="5"/>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983392940832096"/>
          <c:y val="3.6985958592761908E-2"/>
          <c:w val="0.76069081380195136"/>
          <c:h val="0.79109427474238792"/>
        </c:manualLayout>
      </c:layout>
      <c:scatterChart>
        <c:scatterStyle val="lineMarker"/>
        <c:varyColors val="0"/>
        <c:ser>
          <c:idx val="0"/>
          <c:order val="0"/>
          <c:spPr>
            <a:ln w="12700">
              <a:solidFill>
                <a:schemeClr val="tx1"/>
              </a:solidFill>
            </a:ln>
          </c:spPr>
          <c:marker>
            <c:symbol val="none"/>
          </c:marker>
          <c:xVal>
            <c:numRef>
              <c:f>'BIAXIAL COMPRESSION'!$AB$13:$AB$33</c:f>
              <c:numCache>
                <c:formatCode>0.000</c:formatCode>
                <c:ptCount val="21"/>
                <c:pt idx="0">
                  <c:v>1</c:v>
                </c:pt>
                <c:pt idx="1">
                  <c:v>0.95</c:v>
                </c:pt>
                <c:pt idx="2">
                  <c:v>0.9</c:v>
                </c:pt>
                <c:pt idx="3">
                  <c:v>0.85</c:v>
                </c:pt>
                <c:pt idx="4">
                  <c:v>0.8</c:v>
                </c:pt>
                <c:pt idx="5">
                  <c:v>0.75</c:v>
                </c:pt>
                <c:pt idx="6">
                  <c:v>0.7</c:v>
                </c:pt>
                <c:pt idx="7">
                  <c:v>0.65</c:v>
                </c:pt>
                <c:pt idx="8">
                  <c:v>0.6</c:v>
                </c:pt>
                <c:pt idx="9">
                  <c:v>0.55000000000000004</c:v>
                </c:pt>
                <c:pt idx="10">
                  <c:v>0.44999999999999996</c:v>
                </c:pt>
                <c:pt idx="11">
                  <c:v>0.4</c:v>
                </c:pt>
                <c:pt idx="12">
                  <c:v>0.25</c:v>
                </c:pt>
                <c:pt idx="13">
                  <c:v>0.19999999999999996</c:v>
                </c:pt>
                <c:pt idx="14">
                  <c:v>0.15000000000000002</c:v>
                </c:pt>
                <c:pt idx="15">
                  <c:v>9.9999999999999978E-2</c:v>
                </c:pt>
                <c:pt idx="16">
                  <c:v>5.0000000000000044E-2</c:v>
                </c:pt>
                <c:pt idx="17">
                  <c:v>3.0000000000000027E-2</c:v>
                </c:pt>
                <c:pt idx="18">
                  <c:v>2.0000000000000018E-2</c:v>
                </c:pt>
                <c:pt idx="19">
                  <c:v>1.0000000000000009E-2</c:v>
                </c:pt>
                <c:pt idx="20">
                  <c:v>0</c:v>
                </c:pt>
              </c:numCache>
            </c:numRef>
          </c:xVal>
          <c:yVal>
            <c:numRef>
              <c:f>'BIAXIAL COMPRESSION'!$AA$13:$AA$33</c:f>
              <c:numCache>
                <c:formatCode>0.000</c:formatCode>
                <c:ptCount val="21"/>
                <c:pt idx="0">
                  <c:v>0</c:v>
                </c:pt>
                <c:pt idx="1">
                  <c:v>0.05</c:v>
                </c:pt>
                <c:pt idx="2">
                  <c:v>0.1</c:v>
                </c:pt>
                <c:pt idx="3">
                  <c:v>0.15</c:v>
                </c:pt>
                <c:pt idx="4">
                  <c:v>0.2</c:v>
                </c:pt>
                <c:pt idx="5">
                  <c:v>0.25</c:v>
                </c:pt>
                <c:pt idx="6">
                  <c:v>0.3</c:v>
                </c:pt>
                <c:pt idx="7">
                  <c:v>0.35</c:v>
                </c:pt>
                <c:pt idx="8">
                  <c:v>0.4</c:v>
                </c:pt>
                <c:pt idx="9">
                  <c:v>0.45</c:v>
                </c:pt>
                <c:pt idx="10">
                  <c:v>0.55000000000000004</c:v>
                </c:pt>
                <c:pt idx="11">
                  <c:v>0.6</c:v>
                </c:pt>
                <c:pt idx="12">
                  <c:v>0.75</c:v>
                </c:pt>
                <c:pt idx="13">
                  <c:v>0.8</c:v>
                </c:pt>
                <c:pt idx="14">
                  <c:v>0.85</c:v>
                </c:pt>
                <c:pt idx="15">
                  <c:v>0.9</c:v>
                </c:pt>
                <c:pt idx="16">
                  <c:v>0.95</c:v>
                </c:pt>
                <c:pt idx="17">
                  <c:v>0.97</c:v>
                </c:pt>
                <c:pt idx="18">
                  <c:v>0.98</c:v>
                </c:pt>
                <c:pt idx="19">
                  <c:v>0.99</c:v>
                </c:pt>
                <c:pt idx="20">
                  <c:v>1</c:v>
                </c:pt>
              </c:numCache>
            </c:numRef>
          </c:yVal>
          <c:smooth val="1"/>
          <c:extLst>
            <c:ext xmlns:c16="http://schemas.microsoft.com/office/drawing/2014/chart" uri="{C3380CC4-5D6E-409C-BE32-E72D297353CC}">
              <c16:uniqueId val="{00000000-1385-4861-A554-E44E284BC5FF}"/>
            </c:ext>
          </c:extLst>
        </c:ser>
        <c:ser>
          <c:idx val="1"/>
          <c:order val="1"/>
          <c:marker>
            <c:symbol val="x"/>
            <c:size val="7"/>
            <c:spPr>
              <a:noFill/>
              <a:ln w="19050">
                <a:solidFill>
                  <a:schemeClr val="tx1"/>
                </a:solidFill>
              </a:ln>
            </c:spPr>
          </c:marker>
          <c:xVal>
            <c:numRef>
              <c:f>'BIAXIAL COMPRESSION'!$AE$21</c:f>
              <c:numCache>
                <c:formatCode>0.00</c:formatCode>
                <c:ptCount val="1"/>
                <c:pt idx="0">
                  <c:v>0.5</c:v>
                </c:pt>
              </c:numCache>
            </c:numRef>
          </c:xVal>
          <c:yVal>
            <c:numRef>
              <c:f>'BIAXIAL COMPRESSION'!$AD$21</c:f>
              <c:numCache>
                <c:formatCode>0.00</c:formatCode>
                <c:ptCount val="1"/>
                <c:pt idx="0">
                  <c:v>0.24</c:v>
                </c:pt>
              </c:numCache>
            </c:numRef>
          </c:yVal>
          <c:smooth val="0"/>
          <c:extLst>
            <c:ext xmlns:c16="http://schemas.microsoft.com/office/drawing/2014/chart" uri="{C3380CC4-5D6E-409C-BE32-E72D297353CC}">
              <c16:uniqueId val="{00000001-1385-4861-A554-E44E284BC5FF}"/>
            </c:ext>
          </c:extLst>
        </c:ser>
        <c:ser>
          <c:idx val="2"/>
          <c:order val="2"/>
          <c:spPr>
            <a:ln w="15875">
              <a:solidFill>
                <a:sysClr val="windowText" lastClr="000000"/>
              </a:solidFill>
              <a:prstDash val="lgDash"/>
            </a:ln>
          </c:spPr>
          <c:marker>
            <c:symbol val="none"/>
          </c:marker>
          <c:xVal>
            <c:numRef>
              <c:f>'BIAXIAL COMPRESSION'!$AE$13:$AE$14</c:f>
              <c:numCache>
                <c:formatCode>General</c:formatCode>
                <c:ptCount val="2"/>
                <c:pt idx="0">
                  <c:v>0</c:v>
                </c:pt>
                <c:pt idx="1">
                  <c:v>0.67567567567567544</c:v>
                </c:pt>
              </c:numCache>
            </c:numRef>
          </c:xVal>
          <c:yVal>
            <c:numRef>
              <c:f>'BIAXIAL COMPRESSION'!$AF$13:$AF$14</c:f>
              <c:numCache>
                <c:formatCode>General</c:formatCode>
                <c:ptCount val="2"/>
                <c:pt idx="0">
                  <c:v>0</c:v>
                </c:pt>
                <c:pt idx="1">
                  <c:v>0.32432432432432423</c:v>
                </c:pt>
              </c:numCache>
            </c:numRef>
          </c:yVal>
          <c:smooth val="0"/>
          <c:extLst>
            <c:ext xmlns:c16="http://schemas.microsoft.com/office/drawing/2014/chart" uri="{C3380CC4-5D6E-409C-BE32-E72D297353CC}">
              <c16:uniqueId val="{00000002-1385-4861-A554-E44E284BC5FF}"/>
            </c:ext>
          </c:extLst>
        </c:ser>
        <c:dLbls>
          <c:showLegendKey val="0"/>
          <c:showVal val="0"/>
          <c:showCatName val="0"/>
          <c:showSerName val="0"/>
          <c:showPercent val="0"/>
          <c:showBubbleSize val="0"/>
        </c:dLbls>
        <c:axId val="995981280"/>
        <c:axId val="995981672"/>
      </c:scatterChart>
      <c:valAx>
        <c:axId val="995981280"/>
        <c:scaling>
          <c:orientation val="minMax"/>
          <c:max val="1.2"/>
          <c:min val="0"/>
        </c:scaling>
        <c:delete val="0"/>
        <c:axPos val="b"/>
        <c:majorGridlines/>
        <c:title>
          <c:tx>
            <c:rich>
              <a:bodyPr/>
              <a:lstStyle/>
              <a:p>
                <a:pPr>
                  <a:defRPr sz="1000" b="0" i="0" u="none" strike="noStrike" baseline="0">
                    <a:solidFill>
                      <a:srgbClr val="000000"/>
                    </a:solidFill>
                    <a:latin typeface="Calibri"/>
                    <a:ea typeface="Calibri"/>
                    <a:cs typeface="Calibri"/>
                  </a:defRPr>
                </a:pPr>
                <a:r>
                  <a:rPr lang="en-CA" sz="1000" b="1" i="0" u="none" strike="noStrike" baseline="0">
                    <a:solidFill>
                      <a:srgbClr val="000000"/>
                    </a:solidFill>
                    <a:latin typeface="Calibri"/>
                  </a:rPr>
                  <a:t>R</a:t>
                </a:r>
                <a:r>
                  <a:rPr lang="en-CA" sz="1000" b="1" i="0" u="none" strike="noStrike" baseline="-25000">
                    <a:solidFill>
                      <a:srgbClr val="000000"/>
                    </a:solidFill>
                    <a:latin typeface="Calibri"/>
                  </a:rPr>
                  <a:t>cy</a:t>
                </a:r>
              </a:p>
            </c:rich>
          </c:tx>
          <c:layout>
            <c:manualLayout>
              <c:xMode val="edge"/>
              <c:yMode val="edge"/>
              <c:x val="0.55383175745396362"/>
              <c:y val="0.90671003958833463"/>
            </c:manualLayout>
          </c:layout>
          <c:overlay val="0"/>
        </c:title>
        <c:numFmt formatCode="0.0" sourceLinked="0"/>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995981672"/>
        <c:crosses val="autoZero"/>
        <c:crossBetween val="midCat"/>
        <c:majorUnit val="0.2"/>
      </c:valAx>
      <c:valAx>
        <c:axId val="995981672"/>
        <c:scaling>
          <c:orientation val="minMax"/>
          <c:max val="1.2"/>
          <c:min val="0"/>
        </c:scaling>
        <c:delete val="0"/>
        <c:axPos val="l"/>
        <c:majorGridlines/>
        <c:title>
          <c:tx>
            <c:rich>
              <a:bodyPr/>
              <a:lstStyle/>
              <a:p>
                <a:pPr>
                  <a:defRPr sz="1000" b="0" i="0" u="none" strike="noStrike" baseline="0">
                    <a:solidFill>
                      <a:srgbClr val="000000"/>
                    </a:solidFill>
                    <a:latin typeface="Calibri"/>
                    <a:ea typeface="Calibri"/>
                    <a:cs typeface="Calibri"/>
                  </a:defRPr>
                </a:pPr>
                <a:r>
                  <a:rPr lang="en-CA" sz="1000" b="1" i="0" u="none" strike="noStrike" baseline="0">
                    <a:solidFill>
                      <a:srgbClr val="000000"/>
                    </a:solidFill>
                    <a:latin typeface="Calibri"/>
                  </a:rPr>
                  <a:t>R</a:t>
                </a:r>
                <a:r>
                  <a:rPr lang="en-CA" sz="1000" b="1" i="0" u="none" strike="noStrike" baseline="-25000">
                    <a:solidFill>
                      <a:srgbClr val="000000"/>
                    </a:solidFill>
                    <a:latin typeface="Calibri"/>
                  </a:rPr>
                  <a:t>cx</a:t>
                </a:r>
              </a:p>
            </c:rich>
          </c:tx>
          <c:layout>
            <c:manualLayout>
              <c:xMode val="edge"/>
              <c:yMode val="edge"/>
              <c:x val="1.8415058146505223E-2"/>
              <c:y val="0.33416885824660225"/>
            </c:manualLayout>
          </c:layout>
          <c:overlay val="0"/>
        </c:title>
        <c:numFmt formatCode="0.0" sourceLinked="0"/>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995981280"/>
        <c:crosses val="autoZero"/>
        <c:crossBetween val="midCat"/>
      </c:valAx>
      <c:spPr>
        <a:noFill/>
        <a:ln w="25400">
          <a:noFill/>
        </a:ln>
      </c:spPr>
    </c:plotArea>
    <c:plotVisOnly val="1"/>
    <c:dispBlanksAs val="gap"/>
    <c:showDLblsOverMax val="0"/>
  </c:chart>
  <c:spPr>
    <a:noFill/>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222" l="0.70000000000000062" r="0.70000000000000062" t="0.750000000000002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983392940832096"/>
          <c:y val="3.6985958592761908E-2"/>
          <c:w val="0.76069081380195136"/>
          <c:h val="0.79109427474238792"/>
        </c:manualLayout>
      </c:layout>
      <c:scatterChart>
        <c:scatterStyle val="lineMarker"/>
        <c:varyColors val="0"/>
        <c:ser>
          <c:idx val="0"/>
          <c:order val="0"/>
          <c:spPr>
            <a:ln w="12700">
              <a:solidFill>
                <a:schemeClr val="tx1"/>
              </a:solidFill>
            </a:ln>
          </c:spPr>
          <c:marker>
            <c:symbol val="none"/>
          </c:marker>
          <c:xVal>
            <c:numRef>
              <c:f>'BENDING &amp; COMPRESSION'!$AB$14:$AB$34</c:f>
              <c:numCache>
                <c:formatCode>0.000</c:formatCode>
                <c:ptCount val="21"/>
                <c:pt idx="0">
                  <c:v>1</c:v>
                </c:pt>
                <c:pt idx="1">
                  <c:v>0.988819660112501</c:v>
                </c:pt>
                <c:pt idx="2">
                  <c:v>0.96837722339831622</c:v>
                </c:pt>
                <c:pt idx="3">
                  <c:v>0.94190524980688872</c:v>
                </c:pt>
                <c:pt idx="4">
                  <c:v>0.91055728090000843</c:v>
                </c:pt>
                <c:pt idx="5">
                  <c:v>0.875</c:v>
                </c:pt>
                <c:pt idx="6">
                  <c:v>0.83568323274845024</c:v>
                </c:pt>
                <c:pt idx="7">
                  <c:v>0.79293720759151354</c:v>
                </c:pt>
                <c:pt idx="8">
                  <c:v>0.74701778718652956</c:v>
                </c:pt>
                <c:pt idx="9">
                  <c:v>0.69813082303752838</c:v>
                </c:pt>
                <c:pt idx="10">
                  <c:v>0.59210908320973843</c:v>
                </c:pt>
                <c:pt idx="11">
                  <c:v>0.53524199845511</c:v>
                </c:pt>
                <c:pt idx="12">
                  <c:v>0.350480947161671</c:v>
                </c:pt>
                <c:pt idx="13">
                  <c:v>0.28445824720006729</c:v>
                </c:pt>
                <c:pt idx="14">
                  <c:v>0.21633872113010466</c:v>
                </c:pt>
                <c:pt idx="15">
                  <c:v>0.14618503175453756</c:v>
                </c:pt>
                <c:pt idx="16">
                  <c:v>7.4054537243148477E-2</c:v>
                </c:pt>
                <c:pt idx="17">
                  <c:v>4.4660793225777873E-2</c:v>
                </c:pt>
                <c:pt idx="18">
                  <c:v>2.9849496212056792E-2</c:v>
                </c:pt>
                <c:pt idx="19">
                  <c:v>1.4962437264446238E-2</c:v>
                </c:pt>
                <c:pt idx="20">
                  <c:v>0</c:v>
                </c:pt>
              </c:numCache>
            </c:numRef>
          </c:xVal>
          <c:yVal>
            <c:numRef>
              <c:f>'BENDING &amp; COMPRESSION'!$AA$14:$AA$34</c:f>
              <c:numCache>
                <c:formatCode>0.000</c:formatCode>
                <c:ptCount val="21"/>
                <c:pt idx="0">
                  <c:v>0</c:v>
                </c:pt>
                <c:pt idx="1">
                  <c:v>0.05</c:v>
                </c:pt>
                <c:pt idx="2">
                  <c:v>0.1</c:v>
                </c:pt>
                <c:pt idx="3">
                  <c:v>0.15</c:v>
                </c:pt>
                <c:pt idx="4">
                  <c:v>0.2</c:v>
                </c:pt>
                <c:pt idx="5">
                  <c:v>0.25</c:v>
                </c:pt>
                <c:pt idx="6">
                  <c:v>0.3</c:v>
                </c:pt>
                <c:pt idx="7">
                  <c:v>0.35</c:v>
                </c:pt>
                <c:pt idx="8">
                  <c:v>0.4</c:v>
                </c:pt>
                <c:pt idx="9">
                  <c:v>0.45</c:v>
                </c:pt>
                <c:pt idx="10">
                  <c:v>0.55000000000000004</c:v>
                </c:pt>
                <c:pt idx="11">
                  <c:v>0.6</c:v>
                </c:pt>
                <c:pt idx="12">
                  <c:v>0.75</c:v>
                </c:pt>
                <c:pt idx="13">
                  <c:v>0.8</c:v>
                </c:pt>
                <c:pt idx="14">
                  <c:v>0.85</c:v>
                </c:pt>
                <c:pt idx="15">
                  <c:v>0.9</c:v>
                </c:pt>
                <c:pt idx="16">
                  <c:v>0.95</c:v>
                </c:pt>
                <c:pt idx="17">
                  <c:v>0.97</c:v>
                </c:pt>
                <c:pt idx="18">
                  <c:v>0.98</c:v>
                </c:pt>
                <c:pt idx="19">
                  <c:v>0.99</c:v>
                </c:pt>
                <c:pt idx="20">
                  <c:v>1</c:v>
                </c:pt>
              </c:numCache>
            </c:numRef>
          </c:yVal>
          <c:smooth val="1"/>
          <c:extLst>
            <c:ext xmlns:c16="http://schemas.microsoft.com/office/drawing/2014/chart" uri="{C3380CC4-5D6E-409C-BE32-E72D297353CC}">
              <c16:uniqueId val="{00000000-5BDB-476B-AFB9-D23626167DA2}"/>
            </c:ext>
          </c:extLst>
        </c:ser>
        <c:ser>
          <c:idx val="1"/>
          <c:order val="1"/>
          <c:marker>
            <c:symbol val="x"/>
            <c:size val="7"/>
            <c:spPr>
              <a:noFill/>
              <a:ln w="19050">
                <a:solidFill>
                  <a:schemeClr val="tx1"/>
                </a:solidFill>
              </a:ln>
            </c:spPr>
          </c:marker>
          <c:xVal>
            <c:numRef>
              <c:f>'BENDING &amp; COMPRESSION'!$AE$22</c:f>
              <c:numCache>
                <c:formatCode>0.00</c:formatCode>
                <c:ptCount val="1"/>
                <c:pt idx="0">
                  <c:v>0.42857142857142855</c:v>
                </c:pt>
              </c:numCache>
            </c:numRef>
          </c:xVal>
          <c:yVal>
            <c:numRef>
              <c:f>'BENDING &amp; COMPRESSION'!$AD$22</c:f>
              <c:numCache>
                <c:formatCode>0.00</c:formatCode>
                <c:ptCount val="1"/>
                <c:pt idx="0">
                  <c:v>0.6</c:v>
                </c:pt>
              </c:numCache>
            </c:numRef>
          </c:yVal>
          <c:smooth val="0"/>
          <c:extLst>
            <c:ext xmlns:c16="http://schemas.microsoft.com/office/drawing/2014/chart" uri="{C3380CC4-5D6E-409C-BE32-E72D297353CC}">
              <c16:uniqueId val="{00000001-5BDB-476B-AFB9-D23626167DA2}"/>
            </c:ext>
          </c:extLst>
        </c:ser>
        <c:ser>
          <c:idx val="2"/>
          <c:order val="2"/>
          <c:spPr>
            <a:ln w="15875">
              <a:solidFill>
                <a:sysClr val="windowText" lastClr="000000"/>
              </a:solidFill>
              <a:prstDash val="lgDash"/>
            </a:ln>
          </c:spPr>
          <c:marker>
            <c:symbol val="none"/>
          </c:marker>
          <c:xVal>
            <c:numRef>
              <c:f>'BENDING &amp; COMPRESSION'!$AE$14:$AE$15</c:f>
              <c:numCache>
                <c:formatCode>General</c:formatCode>
                <c:ptCount val="2"/>
                <c:pt idx="0">
                  <c:v>0</c:v>
                </c:pt>
                <c:pt idx="1">
                  <c:v>0.46772468860010896</c:v>
                </c:pt>
              </c:numCache>
            </c:numRef>
          </c:xVal>
          <c:yVal>
            <c:numRef>
              <c:f>'BENDING &amp; COMPRESSION'!$AF$14:$AF$15</c:f>
              <c:numCache>
                <c:formatCode>General</c:formatCode>
                <c:ptCount val="2"/>
                <c:pt idx="0">
                  <c:v>0</c:v>
                </c:pt>
                <c:pt idx="1">
                  <c:v>0.6548145640401527</c:v>
                </c:pt>
              </c:numCache>
            </c:numRef>
          </c:yVal>
          <c:smooth val="0"/>
          <c:extLst>
            <c:ext xmlns:c16="http://schemas.microsoft.com/office/drawing/2014/chart" uri="{C3380CC4-5D6E-409C-BE32-E72D297353CC}">
              <c16:uniqueId val="{00000002-5BDB-476B-AFB9-D23626167DA2}"/>
            </c:ext>
          </c:extLst>
        </c:ser>
        <c:dLbls>
          <c:showLegendKey val="0"/>
          <c:showVal val="0"/>
          <c:showCatName val="0"/>
          <c:showSerName val="0"/>
          <c:showPercent val="0"/>
          <c:showBubbleSize val="0"/>
        </c:dLbls>
        <c:axId val="995981280"/>
        <c:axId val="995981672"/>
      </c:scatterChart>
      <c:valAx>
        <c:axId val="995981280"/>
        <c:scaling>
          <c:orientation val="minMax"/>
          <c:max val="1.2"/>
          <c:min val="0"/>
        </c:scaling>
        <c:delete val="0"/>
        <c:axPos val="b"/>
        <c:majorGridlines/>
        <c:title>
          <c:tx>
            <c:rich>
              <a:bodyPr/>
              <a:lstStyle/>
              <a:p>
                <a:pPr>
                  <a:defRPr sz="1000" b="0" i="0" u="none" strike="noStrike" baseline="0">
                    <a:solidFill>
                      <a:srgbClr val="000000"/>
                    </a:solidFill>
                    <a:latin typeface="Calibri"/>
                    <a:ea typeface="Calibri"/>
                    <a:cs typeface="Calibri"/>
                  </a:defRPr>
                </a:pPr>
                <a:r>
                  <a:rPr lang="en-CA" sz="1000" b="1" i="0" u="none" strike="noStrike" baseline="0">
                    <a:solidFill>
                      <a:srgbClr val="000000"/>
                    </a:solidFill>
                    <a:latin typeface="Calibri"/>
                  </a:rPr>
                  <a:t>R</a:t>
                </a:r>
                <a:r>
                  <a:rPr lang="en-CA" sz="1000" b="1" i="0" u="none" strike="noStrike" baseline="-25000">
                    <a:solidFill>
                      <a:srgbClr val="000000"/>
                    </a:solidFill>
                    <a:latin typeface="Calibri"/>
                  </a:rPr>
                  <a:t>bx</a:t>
                </a:r>
              </a:p>
            </c:rich>
          </c:tx>
          <c:layout>
            <c:manualLayout>
              <c:xMode val="edge"/>
              <c:yMode val="edge"/>
              <c:x val="0.55383175745396362"/>
              <c:y val="0.90671003958833463"/>
            </c:manualLayout>
          </c:layout>
          <c:overlay val="0"/>
        </c:title>
        <c:numFmt formatCode="0.0" sourceLinked="0"/>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995981672"/>
        <c:crosses val="autoZero"/>
        <c:crossBetween val="midCat"/>
        <c:majorUnit val="0.2"/>
      </c:valAx>
      <c:valAx>
        <c:axId val="995981672"/>
        <c:scaling>
          <c:orientation val="minMax"/>
          <c:max val="1.2"/>
          <c:min val="0"/>
        </c:scaling>
        <c:delete val="0"/>
        <c:axPos val="l"/>
        <c:majorGridlines/>
        <c:title>
          <c:tx>
            <c:rich>
              <a:bodyPr/>
              <a:lstStyle/>
              <a:p>
                <a:pPr>
                  <a:defRPr sz="1000" b="0" i="0" u="none" strike="noStrike" baseline="0">
                    <a:solidFill>
                      <a:srgbClr val="000000"/>
                    </a:solidFill>
                    <a:latin typeface="Calibri"/>
                    <a:ea typeface="Calibri"/>
                    <a:cs typeface="Calibri"/>
                  </a:defRPr>
                </a:pPr>
                <a:r>
                  <a:rPr lang="en-CA" sz="1000" b="1" i="0" u="none" strike="noStrike" baseline="0">
                    <a:solidFill>
                      <a:srgbClr val="000000"/>
                    </a:solidFill>
                    <a:latin typeface="Calibri"/>
                  </a:rPr>
                  <a:t>R</a:t>
                </a:r>
                <a:r>
                  <a:rPr lang="en-CA" sz="1000" b="1" i="0" u="none" strike="noStrike" baseline="-25000">
                    <a:solidFill>
                      <a:srgbClr val="000000"/>
                    </a:solidFill>
                    <a:latin typeface="Calibri"/>
                  </a:rPr>
                  <a:t>cx</a:t>
                </a:r>
              </a:p>
            </c:rich>
          </c:tx>
          <c:layout>
            <c:manualLayout>
              <c:xMode val="edge"/>
              <c:yMode val="edge"/>
              <c:x val="1.8415058146505223E-2"/>
              <c:y val="0.33416885824660225"/>
            </c:manualLayout>
          </c:layout>
          <c:overlay val="0"/>
        </c:title>
        <c:numFmt formatCode="0.0" sourceLinked="0"/>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995981280"/>
        <c:crosses val="autoZero"/>
        <c:crossBetween val="midCat"/>
      </c:valAx>
      <c:spPr>
        <a:noFill/>
        <a:ln w="25400">
          <a:noFill/>
        </a:ln>
      </c:spPr>
    </c:plotArea>
    <c:plotVisOnly val="1"/>
    <c:dispBlanksAs val="gap"/>
    <c:showDLblsOverMax val="0"/>
  </c:chart>
  <c:spPr>
    <a:noFill/>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222" l="0.70000000000000062" r="0.70000000000000062" t="0.7500000000000022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983392940832096"/>
          <c:y val="3.6985958592761908E-2"/>
          <c:w val="0.76069081380195136"/>
          <c:h val="0.79109427474238792"/>
        </c:manualLayout>
      </c:layout>
      <c:scatterChart>
        <c:scatterStyle val="lineMarker"/>
        <c:varyColors val="0"/>
        <c:ser>
          <c:idx val="0"/>
          <c:order val="0"/>
          <c:spPr>
            <a:ln w="12700">
              <a:solidFill>
                <a:schemeClr val="tx1"/>
              </a:solidFill>
            </a:ln>
          </c:spPr>
          <c:marker>
            <c:symbol val="none"/>
          </c:marker>
          <c:xVal>
            <c:numRef>
              <c:f>'COMPRESSION &amp; SHEAR'!$AB$14:$AB$34</c:f>
              <c:numCache>
                <c:formatCode>0.000</c:formatCode>
                <c:ptCount val="21"/>
                <c:pt idx="0">
                  <c:v>1</c:v>
                </c:pt>
                <c:pt idx="1">
                  <c:v>0.97467943448089633</c:v>
                </c:pt>
                <c:pt idx="2">
                  <c:v>0.94868329805051377</c:v>
                </c:pt>
                <c:pt idx="3">
                  <c:v>0.92195444572928875</c:v>
                </c:pt>
                <c:pt idx="4">
                  <c:v>0.89442719099991586</c:v>
                </c:pt>
                <c:pt idx="5">
                  <c:v>0.8660254037844386</c:v>
                </c:pt>
                <c:pt idx="6">
                  <c:v>0.83666002653407556</c:v>
                </c:pt>
                <c:pt idx="7">
                  <c:v>0.80622577482985502</c:v>
                </c:pt>
                <c:pt idx="8">
                  <c:v>0.7745966692414834</c:v>
                </c:pt>
                <c:pt idx="9">
                  <c:v>0.74161984870956632</c:v>
                </c:pt>
                <c:pt idx="10">
                  <c:v>0.67082039324993692</c:v>
                </c:pt>
                <c:pt idx="11">
                  <c:v>0.63245553203367588</c:v>
                </c:pt>
                <c:pt idx="12">
                  <c:v>0.5</c:v>
                </c:pt>
                <c:pt idx="13">
                  <c:v>0.44721359549995787</c:v>
                </c:pt>
                <c:pt idx="14">
                  <c:v>0.3872983346207417</c:v>
                </c:pt>
                <c:pt idx="15">
                  <c:v>0.31622776601683789</c:v>
                </c:pt>
                <c:pt idx="16">
                  <c:v>0.22360679774997907</c:v>
                </c:pt>
                <c:pt idx="17">
                  <c:v>0.17320508075688781</c:v>
                </c:pt>
                <c:pt idx="18">
                  <c:v>0.14142135623730956</c:v>
                </c:pt>
                <c:pt idx="19">
                  <c:v>0.10000000000000005</c:v>
                </c:pt>
                <c:pt idx="20">
                  <c:v>0</c:v>
                </c:pt>
              </c:numCache>
            </c:numRef>
          </c:xVal>
          <c:yVal>
            <c:numRef>
              <c:f>'COMPRESSION &amp; SHEAR'!$AA$14:$AA$34</c:f>
              <c:numCache>
                <c:formatCode>0.000</c:formatCode>
                <c:ptCount val="21"/>
                <c:pt idx="0">
                  <c:v>0</c:v>
                </c:pt>
                <c:pt idx="1">
                  <c:v>0.05</c:v>
                </c:pt>
                <c:pt idx="2">
                  <c:v>0.1</c:v>
                </c:pt>
                <c:pt idx="3">
                  <c:v>0.15</c:v>
                </c:pt>
                <c:pt idx="4">
                  <c:v>0.2</c:v>
                </c:pt>
                <c:pt idx="5">
                  <c:v>0.25</c:v>
                </c:pt>
                <c:pt idx="6">
                  <c:v>0.3</c:v>
                </c:pt>
                <c:pt idx="7">
                  <c:v>0.35</c:v>
                </c:pt>
                <c:pt idx="8">
                  <c:v>0.4</c:v>
                </c:pt>
                <c:pt idx="9">
                  <c:v>0.45</c:v>
                </c:pt>
                <c:pt idx="10">
                  <c:v>0.55000000000000004</c:v>
                </c:pt>
                <c:pt idx="11">
                  <c:v>0.6</c:v>
                </c:pt>
                <c:pt idx="12">
                  <c:v>0.75</c:v>
                </c:pt>
                <c:pt idx="13">
                  <c:v>0.8</c:v>
                </c:pt>
                <c:pt idx="14">
                  <c:v>0.85</c:v>
                </c:pt>
                <c:pt idx="15">
                  <c:v>0.9</c:v>
                </c:pt>
                <c:pt idx="16">
                  <c:v>0.95</c:v>
                </c:pt>
                <c:pt idx="17">
                  <c:v>0.97</c:v>
                </c:pt>
                <c:pt idx="18">
                  <c:v>0.98</c:v>
                </c:pt>
                <c:pt idx="19">
                  <c:v>0.99</c:v>
                </c:pt>
                <c:pt idx="20">
                  <c:v>1</c:v>
                </c:pt>
              </c:numCache>
            </c:numRef>
          </c:yVal>
          <c:smooth val="1"/>
          <c:extLst>
            <c:ext xmlns:c16="http://schemas.microsoft.com/office/drawing/2014/chart" uri="{C3380CC4-5D6E-409C-BE32-E72D297353CC}">
              <c16:uniqueId val="{00000000-2A8E-4379-8223-E30BCB667D42}"/>
            </c:ext>
          </c:extLst>
        </c:ser>
        <c:ser>
          <c:idx val="1"/>
          <c:order val="1"/>
          <c:marker>
            <c:symbol val="x"/>
            <c:size val="7"/>
            <c:spPr>
              <a:noFill/>
              <a:ln w="19050">
                <a:solidFill>
                  <a:schemeClr val="tx1"/>
                </a:solidFill>
              </a:ln>
            </c:spPr>
          </c:marker>
          <c:xVal>
            <c:numRef>
              <c:f>'COMPRESSION &amp; SHEAR'!$AE$22</c:f>
              <c:numCache>
                <c:formatCode>0.00</c:formatCode>
                <c:ptCount val="1"/>
                <c:pt idx="0">
                  <c:v>0.75</c:v>
                </c:pt>
              </c:numCache>
            </c:numRef>
          </c:xVal>
          <c:yVal>
            <c:numRef>
              <c:f>'COMPRESSION &amp; SHEAR'!$AD$22</c:f>
              <c:numCache>
                <c:formatCode>0.00</c:formatCode>
                <c:ptCount val="1"/>
                <c:pt idx="0">
                  <c:v>0.6</c:v>
                </c:pt>
              </c:numCache>
            </c:numRef>
          </c:yVal>
          <c:smooth val="0"/>
          <c:extLst>
            <c:ext xmlns:c16="http://schemas.microsoft.com/office/drawing/2014/chart" uri="{C3380CC4-5D6E-409C-BE32-E72D297353CC}">
              <c16:uniqueId val="{00000001-2A8E-4379-8223-E30BCB667D42}"/>
            </c:ext>
          </c:extLst>
        </c:ser>
        <c:ser>
          <c:idx val="2"/>
          <c:order val="2"/>
          <c:spPr>
            <a:ln w="15875">
              <a:solidFill>
                <a:sysClr val="windowText" lastClr="000000"/>
              </a:solidFill>
              <a:prstDash val="lgDash"/>
            </a:ln>
          </c:spPr>
          <c:marker>
            <c:symbol val="none"/>
          </c:marker>
          <c:xVal>
            <c:numRef>
              <c:f>'COMPRESSION &amp; SHEAR'!$AE$14:$AE$15</c:f>
              <c:numCache>
                <c:formatCode>General</c:formatCode>
                <c:ptCount val="2"/>
                <c:pt idx="0">
                  <c:v>0</c:v>
                </c:pt>
                <c:pt idx="1">
                  <c:v>0.67685160039713299</c:v>
                </c:pt>
              </c:numCache>
            </c:numRef>
          </c:xVal>
          <c:yVal>
            <c:numRef>
              <c:f>'COMPRESSION &amp; SHEAR'!$AF$14:$AF$15</c:f>
              <c:numCache>
                <c:formatCode>General</c:formatCode>
                <c:ptCount val="2"/>
                <c:pt idx="0">
                  <c:v>0</c:v>
                </c:pt>
                <c:pt idx="1">
                  <c:v>0.54148128031770637</c:v>
                </c:pt>
              </c:numCache>
            </c:numRef>
          </c:yVal>
          <c:smooth val="0"/>
          <c:extLst>
            <c:ext xmlns:c16="http://schemas.microsoft.com/office/drawing/2014/chart" uri="{C3380CC4-5D6E-409C-BE32-E72D297353CC}">
              <c16:uniqueId val="{00000002-2A8E-4379-8223-E30BCB667D42}"/>
            </c:ext>
          </c:extLst>
        </c:ser>
        <c:dLbls>
          <c:showLegendKey val="0"/>
          <c:showVal val="0"/>
          <c:showCatName val="0"/>
          <c:showSerName val="0"/>
          <c:showPercent val="0"/>
          <c:showBubbleSize val="0"/>
        </c:dLbls>
        <c:axId val="995981280"/>
        <c:axId val="995981672"/>
      </c:scatterChart>
      <c:valAx>
        <c:axId val="995981280"/>
        <c:scaling>
          <c:orientation val="minMax"/>
          <c:max val="1.2"/>
          <c:min val="0"/>
        </c:scaling>
        <c:delete val="0"/>
        <c:axPos val="b"/>
        <c:majorGridlines/>
        <c:title>
          <c:tx>
            <c:rich>
              <a:bodyPr/>
              <a:lstStyle/>
              <a:p>
                <a:pPr>
                  <a:defRPr sz="1000" b="0" i="0" u="none" strike="noStrike" baseline="0">
                    <a:solidFill>
                      <a:srgbClr val="000000"/>
                    </a:solidFill>
                    <a:latin typeface="Calibri"/>
                    <a:ea typeface="Calibri"/>
                    <a:cs typeface="Calibri"/>
                  </a:defRPr>
                </a:pPr>
                <a:r>
                  <a:rPr lang="en-CA" sz="1000" b="1" i="0" u="none" strike="noStrike" baseline="0">
                    <a:solidFill>
                      <a:srgbClr val="000000"/>
                    </a:solidFill>
                    <a:latin typeface="Calibri"/>
                  </a:rPr>
                  <a:t>R</a:t>
                </a:r>
                <a:r>
                  <a:rPr lang="en-CA" sz="1000" b="1" i="0" u="none" strike="noStrike" baseline="-25000">
                    <a:solidFill>
                      <a:srgbClr val="000000"/>
                    </a:solidFill>
                    <a:latin typeface="Calibri"/>
                  </a:rPr>
                  <a:t>s</a:t>
                </a:r>
              </a:p>
            </c:rich>
          </c:tx>
          <c:layout>
            <c:manualLayout>
              <c:xMode val="edge"/>
              <c:yMode val="edge"/>
              <c:x val="0.55383175745396362"/>
              <c:y val="0.90671003958833463"/>
            </c:manualLayout>
          </c:layout>
          <c:overlay val="0"/>
        </c:title>
        <c:numFmt formatCode="0.0" sourceLinked="0"/>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995981672"/>
        <c:crosses val="autoZero"/>
        <c:crossBetween val="midCat"/>
        <c:majorUnit val="0.2"/>
      </c:valAx>
      <c:valAx>
        <c:axId val="995981672"/>
        <c:scaling>
          <c:orientation val="minMax"/>
          <c:max val="1.2"/>
          <c:min val="0"/>
        </c:scaling>
        <c:delete val="0"/>
        <c:axPos val="l"/>
        <c:majorGridlines/>
        <c:title>
          <c:tx>
            <c:rich>
              <a:bodyPr/>
              <a:lstStyle/>
              <a:p>
                <a:pPr>
                  <a:defRPr sz="1000" b="0" i="0" u="none" strike="noStrike" baseline="0">
                    <a:solidFill>
                      <a:srgbClr val="000000"/>
                    </a:solidFill>
                    <a:latin typeface="Calibri"/>
                    <a:ea typeface="Calibri"/>
                    <a:cs typeface="Calibri"/>
                  </a:defRPr>
                </a:pPr>
                <a:r>
                  <a:rPr lang="en-CA" sz="1000" b="1" i="0" u="none" strike="noStrike" baseline="0">
                    <a:solidFill>
                      <a:srgbClr val="000000"/>
                    </a:solidFill>
                    <a:latin typeface="Calibri"/>
                  </a:rPr>
                  <a:t>R</a:t>
                </a:r>
                <a:r>
                  <a:rPr lang="en-CA" sz="1000" b="1" i="0" u="none" strike="noStrike" baseline="-25000">
                    <a:solidFill>
                      <a:srgbClr val="000000"/>
                    </a:solidFill>
                    <a:latin typeface="Calibri"/>
                  </a:rPr>
                  <a:t>c</a:t>
                </a:r>
              </a:p>
            </c:rich>
          </c:tx>
          <c:layout>
            <c:manualLayout>
              <c:xMode val="edge"/>
              <c:yMode val="edge"/>
              <c:x val="1.8415058146505223E-2"/>
              <c:y val="0.33416885824660225"/>
            </c:manualLayout>
          </c:layout>
          <c:overlay val="0"/>
        </c:title>
        <c:numFmt formatCode="0.0" sourceLinked="0"/>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995981280"/>
        <c:crosses val="autoZero"/>
        <c:crossBetween val="midCat"/>
      </c:valAx>
      <c:spPr>
        <a:noFill/>
        <a:ln w="25400">
          <a:noFill/>
        </a:ln>
      </c:spPr>
    </c:plotArea>
    <c:plotVisOnly val="1"/>
    <c:dispBlanksAs val="gap"/>
    <c:showDLblsOverMax val="0"/>
  </c:chart>
  <c:spPr>
    <a:noFill/>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222" l="0.70000000000000062" r="0.70000000000000062" t="0.7500000000000022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983392940832096"/>
          <c:y val="3.6985958592761908E-2"/>
          <c:w val="0.76069081380195136"/>
          <c:h val="0.79109427474238792"/>
        </c:manualLayout>
      </c:layout>
      <c:scatterChart>
        <c:scatterStyle val="lineMarker"/>
        <c:varyColors val="0"/>
        <c:ser>
          <c:idx val="0"/>
          <c:order val="0"/>
          <c:spPr>
            <a:ln w="12700">
              <a:solidFill>
                <a:schemeClr val="tx1"/>
              </a:solidFill>
            </a:ln>
          </c:spPr>
          <c:marker>
            <c:symbol val="none"/>
          </c:marker>
          <c:xVal>
            <c:numRef>
              <c:f>'BENDING &amp; SHEAR'!$AB$14:$AB$34</c:f>
              <c:numCache>
                <c:formatCode>0.000</c:formatCode>
                <c:ptCount val="21"/>
                <c:pt idx="0">
                  <c:v>1</c:v>
                </c:pt>
                <c:pt idx="1">
                  <c:v>0.99874921777190895</c:v>
                </c:pt>
                <c:pt idx="2">
                  <c:v>0.99498743710661997</c:v>
                </c:pt>
                <c:pt idx="3">
                  <c:v>0.98868599666425949</c:v>
                </c:pt>
                <c:pt idx="4">
                  <c:v>0.9797958971132712</c:v>
                </c:pt>
                <c:pt idx="5">
                  <c:v>0.96824583655185426</c:v>
                </c:pt>
                <c:pt idx="6">
                  <c:v>0.95393920141694566</c:v>
                </c:pt>
                <c:pt idx="7">
                  <c:v>0.93674969975975975</c:v>
                </c:pt>
                <c:pt idx="8">
                  <c:v>0.91651513899116799</c:v>
                </c:pt>
                <c:pt idx="9">
                  <c:v>0.89302855497458755</c:v>
                </c:pt>
                <c:pt idx="10">
                  <c:v>0.83516465442450327</c:v>
                </c:pt>
                <c:pt idx="11">
                  <c:v>0.8</c:v>
                </c:pt>
                <c:pt idx="12">
                  <c:v>0.66143782776614768</c:v>
                </c:pt>
                <c:pt idx="13">
                  <c:v>0.59999999999999987</c:v>
                </c:pt>
                <c:pt idx="14">
                  <c:v>0.52678268764263703</c:v>
                </c:pt>
                <c:pt idx="15">
                  <c:v>0.43588989435406728</c:v>
                </c:pt>
                <c:pt idx="16">
                  <c:v>0.31224989991991997</c:v>
                </c:pt>
                <c:pt idx="17">
                  <c:v>0.24310491562286443</c:v>
                </c:pt>
                <c:pt idx="18">
                  <c:v>0.1989974874213242</c:v>
                </c:pt>
                <c:pt idx="19">
                  <c:v>0.14106735979665894</c:v>
                </c:pt>
                <c:pt idx="20">
                  <c:v>0</c:v>
                </c:pt>
              </c:numCache>
            </c:numRef>
          </c:xVal>
          <c:yVal>
            <c:numRef>
              <c:f>'BENDING &amp; SHEAR'!$AA$14:$AA$34</c:f>
              <c:numCache>
                <c:formatCode>0.000</c:formatCode>
                <c:ptCount val="21"/>
                <c:pt idx="0">
                  <c:v>0</c:v>
                </c:pt>
                <c:pt idx="1">
                  <c:v>0.05</c:v>
                </c:pt>
                <c:pt idx="2">
                  <c:v>0.1</c:v>
                </c:pt>
                <c:pt idx="3">
                  <c:v>0.15</c:v>
                </c:pt>
                <c:pt idx="4">
                  <c:v>0.2</c:v>
                </c:pt>
                <c:pt idx="5">
                  <c:v>0.25</c:v>
                </c:pt>
                <c:pt idx="6">
                  <c:v>0.3</c:v>
                </c:pt>
                <c:pt idx="7">
                  <c:v>0.35</c:v>
                </c:pt>
                <c:pt idx="8">
                  <c:v>0.4</c:v>
                </c:pt>
                <c:pt idx="9">
                  <c:v>0.45</c:v>
                </c:pt>
                <c:pt idx="10">
                  <c:v>0.55000000000000004</c:v>
                </c:pt>
                <c:pt idx="11">
                  <c:v>0.6</c:v>
                </c:pt>
                <c:pt idx="12">
                  <c:v>0.75</c:v>
                </c:pt>
                <c:pt idx="13">
                  <c:v>0.8</c:v>
                </c:pt>
                <c:pt idx="14">
                  <c:v>0.85</c:v>
                </c:pt>
                <c:pt idx="15">
                  <c:v>0.9</c:v>
                </c:pt>
                <c:pt idx="16">
                  <c:v>0.95</c:v>
                </c:pt>
                <c:pt idx="17">
                  <c:v>0.97</c:v>
                </c:pt>
                <c:pt idx="18">
                  <c:v>0.98</c:v>
                </c:pt>
                <c:pt idx="19">
                  <c:v>0.99</c:v>
                </c:pt>
                <c:pt idx="20">
                  <c:v>1</c:v>
                </c:pt>
              </c:numCache>
            </c:numRef>
          </c:yVal>
          <c:smooth val="1"/>
          <c:extLst>
            <c:ext xmlns:c16="http://schemas.microsoft.com/office/drawing/2014/chart" uri="{C3380CC4-5D6E-409C-BE32-E72D297353CC}">
              <c16:uniqueId val="{00000000-0FB3-4D23-8585-10281A3B9601}"/>
            </c:ext>
          </c:extLst>
        </c:ser>
        <c:ser>
          <c:idx val="1"/>
          <c:order val="1"/>
          <c:marker>
            <c:symbol val="x"/>
            <c:size val="7"/>
            <c:spPr>
              <a:noFill/>
              <a:ln w="19050">
                <a:solidFill>
                  <a:schemeClr val="tx1"/>
                </a:solidFill>
              </a:ln>
            </c:spPr>
          </c:marker>
          <c:xVal>
            <c:numRef>
              <c:f>'BENDING &amp; SHEAR'!$AE$22</c:f>
              <c:numCache>
                <c:formatCode>0.00</c:formatCode>
                <c:ptCount val="1"/>
                <c:pt idx="0">
                  <c:v>0.75</c:v>
                </c:pt>
              </c:numCache>
            </c:numRef>
          </c:xVal>
          <c:yVal>
            <c:numRef>
              <c:f>'BENDING &amp; SHEAR'!$AD$22</c:f>
              <c:numCache>
                <c:formatCode>0.00</c:formatCode>
                <c:ptCount val="1"/>
                <c:pt idx="0">
                  <c:v>0.3</c:v>
                </c:pt>
              </c:numCache>
            </c:numRef>
          </c:yVal>
          <c:smooth val="0"/>
          <c:extLst>
            <c:ext xmlns:c16="http://schemas.microsoft.com/office/drawing/2014/chart" uri="{C3380CC4-5D6E-409C-BE32-E72D297353CC}">
              <c16:uniqueId val="{00000001-0FB3-4D23-8585-10281A3B9601}"/>
            </c:ext>
          </c:extLst>
        </c:ser>
        <c:ser>
          <c:idx val="2"/>
          <c:order val="2"/>
          <c:spPr>
            <a:ln w="15875">
              <a:solidFill>
                <a:sysClr val="windowText" lastClr="000000"/>
              </a:solidFill>
              <a:prstDash val="lgDash"/>
            </a:ln>
          </c:spPr>
          <c:marker>
            <c:symbol val="none"/>
          </c:marker>
          <c:xVal>
            <c:numRef>
              <c:f>'BENDING &amp; SHEAR'!$AE$14:$AE$15</c:f>
              <c:numCache>
                <c:formatCode>General</c:formatCode>
                <c:ptCount val="2"/>
                <c:pt idx="0">
                  <c:v>0</c:v>
                </c:pt>
                <c:pt idx="1">
                  <c:v>0.92814652675728138</c:v>
                </c:pt>
              </c:numCache>
            </c:numRef>
          </c:xVal>
          <c:yVal>
            <c:numRef>
              <c:f>'BENDING &amp; SHEAR'!$AF$14:$AF$15</c:f>
              <c:numCache>
                <c:formatCode>General</c:formatCode>
                <c:ptCount val="2"/>
                <c:pt idx="0">
                  <c:v>0</c:v>
                </c:pt>
                <c:pt idx="1">
                  <c:v>0.37125861070291255</c:v>
                </c:pt>
              </c:numCache>
            </c:numRef>
          </c:yVal>
          <c:smooth val="0"/>
          <c:extLst>
            <c:ext xmlns:c16="http://schemas.microsoft.com/office/drawing/2014/chart" uri="{C3380CC4-5D6E-409C-BE32-E72D297353CC}">
              <c16:uniqueId val="{00000002-0FB3-4D23-8585-10281A3B9601}"/>
            </c:ext>
          </c:extLst>
        </c:ser>
        <c:dLbls>
          <c:showLegendKey val="0"/>
          <c:showVal val="0"/>
          <c:showCatName val="0"/>
          <c:showSerName val="0"/>
          <c:showPercent val="0"/>
          <c:showBubbleSize val="0"/>
        </c:dLbls>
        <c:axId val="995981280"/>
        <c:axId val="995981672"/>
      </c:scatterChart>
      <c:valAx>
        <c:axId val="995981280"/>
        <c:scaling>
          <c:orientation val="minMax"/>
          <c:max val="1.2"/>
          <c:min val="0"/>
        </c:scaling>
        <c:delete val="0"/>
        <c:axPos val="b"/>
        <c:majorGridlines/>
        <c:title>
          <c:tx>
            <c:rich>
              <a:bodyPr/>
              <a:lstStyle/>
              <a:p>
                <a:pPr>
                  <a:defRPr sz="1000" b="0" i="0" u="none" strike="noStrike" baseline="0">
                    <a:solidFill>
                      <a:srgbClr val="000000"/>
                    </a:solidFill>
                    <a:latin typeface="Calibri"/>
                    <a:ea typeface="Calibri"/>
                    <a:cs typeface="Calibri"/>
                  </a:defRPr>
                </a:pPr>
                <a:r>
                  <a:rPr lang="en-CA" sz="1000" b="1" i="0" u="none" strike="noStrike" baseline="0">
                    <a:solidFill>
                      <a:srgbClr val="000000"/>
                    </a:solidFill>
                    <a:latin typeface="Calibri"/>
                  </a:rPr>
                  <a:t>R</a:t>
                </a:r>
                <a:r>
                  <a:rPr lang="en-CA" sz="1000" b="1" i="0" u="none" strike="noStrike" baseline="-25000">
                    <a:solidFill>
                      <a:srgbClr val="000000"/>
                    </a:solidFill>
                    <a:latin typeface="Calibri"/>
                  </a:rPr>
                  <a:t>s</a:t>
                </a:r>
              </a:p>
            </c:rich>
          </c:tx>
          <c:layout>
            <c:manualLayout>
              <c:xMode val="edge"/>
              <c:yMode val="edge"/>
              <c:x val="0.55383175745396362"/>
              <c:y val="0.90671003958833463"/>
            </c:manualLayout>
          </c:layout>
          <c:overlay val="0"/>
        </c:title>
        <c:numFmt formatCode="0.0" sourceLinked="0"/>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995981672"/>
        <c:crosses val="autoZero"/>
        <c:crossBetween val="midCat"/>
        <c:majorUnit val="0.2"/>
      </c:valAx>
      <c:valAx>
        <c:axId val="995981672"/>
        <c:scaling>
          <c:orientation val="minMax"/>
          <c:max val="1.2"/>
          <c:min val="0"/>
        </c:scaling>
        <c:delete val="0"/>
        <c:axPos val="l"/>
        <c:majorGridlines/>
        <c:title>
          <c:tx>
            <c:rich>
              <a:bodyPr/>
              <a:lstStyle/>
              <a:p>
                <a:pPr>
                  <a:defRPr sz="1000" b="0" i="0" u="none" strike="noStrike" baseline="0">
                    <a:solidFill>
                      <a:srgbClr val="000000"/>
                    </a:solidFill>
                    <a:latin typeface="Calibri"/>
                    <a:ea typeface="Calibri"/>
                    <a:cs typeface="Calibri"/>
                  </a:defRPr>
                </a:pPr>
                <a:r>
                  <a:rPr lang="en-CA" sz="1000" b="1" i="0" u="none" strike="noStrike" baseline="0">
                    <a:solidFill>
                      <a:srgbClr val="000000"/>
                    </a:solidFill>
                    <a:latin typeface="Calibri"/>
                  </a:rPr>
                  <a:t>R</a:t>
                </a:r>
                <a:r>
                  <a:rPr lang="en-CA" sz="1000" b="1" i="0" u="none" strike="noStrike" baseline="-25000">
                    <a:solidFill>
                      <a:srgbClr val="000000"/>
                    </a:solidFill>
                    <a:latin typeface="Calibri"/>
                  </a:rPr>
                  <a:t>b</a:t>
                </a:r>
              </a:p>
            </c:rich>
          </c:tx>
          <c:layout>
            <c:manualLayout>
              <c:xMode val="edge"/>
              <c:yMode val="edge"/>
              <c:x val="1.8415058146505223E-2"/>
              <c:y val="0.33416885824660225"/>
            </c:manualLayout>
          </c:layout>
          <c:overlay val="0"/>
        </c:title>
        <c:numFmt formatCode="0.0" sourceLinked="0"/>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995981280"/>
        <c:crosses val="autoZero"/>
        <c:crossBetween val="midCat"/>
      </c:valAx>
      <c:spPr>
        <a:noFill/>
        <a:ln w="25400">
          <a:noFill/>
        </a:ln>
      </c:spPr>
    </c:plotArea>
    <c:plotVisOnly val="1"/>
    <c:dispBlanksAs val="gap"/>
    <c:showDLblsOverMax val="0"/>
  </c:chart>
  <c:spPr>
    <a:noFill/>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222" l="0.70000000000000062" r="0.70000000000000062" t="0.75000000000000222"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1.xml"/><Relationship Id="rId6" Type="http://schemas.openxmlformats.org/officeDocument/2006/relationships/image" Target="../media/image4.png"/><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2.xml"/><Relationship Id="rId6" Type="http://schemas.openxmlformats.org/officeDocument/2006/relationships/image" Target="../media/image5.png"/><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3.xml"/><Relationship Id="rId6" Type="http://schemas.openxmlformats.org/officeDocument/2006/relationships/image" Target="../media/image6.png"/><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7" Type="http://schemas.openxmlformats.org/officeDocument/2006/relationships/image" Target="../media/image8.png"/><Relationship Id="rId2" Type="http://schemas.openxmlformats.org/officeDocument/2006/relationships/hyperlink" Target="http://www.abbottaerospace.com/" TargetMode="External"/><Relationship Id="rId1" Type="http://schemas.openxmlformats.org/officeDocument/2006/relationships/chart" Target="../charts/chart4.xml"/><Relationship Id="rId6" Type="http://schemas.openxmlformats.org/officeDocument/2006/relationships/image" Target="../media/image7.png"/><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142875</xdr:colOff>
      <xdr:row>16</xdr:row>
      <xdr:rowOff>85620</xdr:rowOff>
    </xdr:from>
    <xdr:to>
      <xdr:col>10</xdr:col>
      <xdr:colOff>353785</xdr:colOff>
      <xdr:row>32</xdr:row>
      <xdr:rowOff>169984</xdr:rowOff>
    </xdr:to>
    <xdr:graphicFrame macro="">
      <xdr:nvGraphicFramePr>
        <xdr:cNvPr id="3125" name="Chart 1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40822</xdr:colOff>
      <xdr:row>7</xdr:row>
      <xdr:rowOff>40821</xdr:rowOff>
    </xdr:from>
    <xdr:to>
      <xdr:col>4</xdr:col>
      <xdr:colOff>66675</xdr:colOff>
      <xdr:row>10</xdr:row>
      <xdr:rowOff>145236</xdr:rowOff>
    </xdr:to>
    <xdr:grpSp>
      <xdr:nvGrpSpPr>
        <xdr:cNvPr id="9" name="Group 8"/>
        <xdr:cNvGrpSpPr/>
      </xdr:nvGrpSpPr>
      <xdr:grpSpPr>
        <a:xfrm>
          <a:off x="40822" y="1267641"/>
          <a:ext cx="2494733" cy="630195"/>
          <a:chOff x="40822" y="1267641"/>
          <a:chExt cx="2570933" cy="630195"/>
        </a:xfrm>
      </xdr:grpSpPr>
      <xdr:pic>
        <xdr:nvPicPr>
          <xdr:cNvPr id="10" name="Picture 9">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1" name="Picture 10"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7</xdr:col>
      <xdr:colOff>154348</xdr:colOff>
      <xdr:row>15</xdr:row>
      <xdr:rowOff>79123</xdr:rowOff>
    </xdr:from>
    <xdr:to>
      <xdr:col>8</xdr:col>
      <xdr:colOff>451528</xdr:colOff>
      <xdr:row>16</xdr:row>
      <xdr:rowOff>101983</xdr:rowOff>
    </xdr:to>
    <xdr:pic>
      <xdr:nvPicPr>
        <xdr:cNvPr id="7" name="Picture 6"/>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84301" y="2598205"/>
          <a:ext cx="915745" cy="2021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142875</xdr:colOff>
      <xdr:row>16</xdr:row>
      <xdr:rowOff>85620</xdr:rowOff>
    </xdr:from>
    <xdr:to>
      <xdr:col>10</xdr:col>
      <xdr:colOff>353785</xdr:colOff>
      <xdr:row>32</xdr:row>
      <xdr:rowOff>169984</xdr:rowOff>
    </xdr:to>
    <xdr:graphicFrame macro="">
      <xdr:nvGraphicFramePr>
        <xdr:cNvPr id="2" name="Chart 1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40822</xdr:colOff>
      <xdr:row>7</xdr:row>
      <xdr:rowOff>40821</xdr:rowOff>
    </xdr:from>
    <xdr:to>
      <xdr:col>4</xdr:col>
      <xdr:colOff>66675</xdr:colOff>
      <xdr:row>10</xdr:row>
      <xdr:rowOff>145236</xdr:rowOff>
    </xdr:to>
    <xdr:grpSp>
      <xdr:nvGrpSpPr>
        <xdr:cNvPr id="3" name="Group 2"/>
        <xdr:cNvGrpSpPr/>
      </xdr:nvGrpSpPr>
      <xdr:grpSpPr>
        <a:xfrm>
          <a:off x="40822" y="1295880"/>
          <a:ext cx="2500112" cy="642297"/>
          <a:chOff x="40822" y="1267641"/>
          <a:chExt cx="2570933" cy="630195"/>
        </a:xfrm>
      </xdr:grpSpPr>
      <xdr:pic>
        <xdr:nvPicPr>
          <xdr:cNvPr id="4" name="Picture 3">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5" name="Picture 4"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7</xdr:col>
      <xdr:colOff>68580</xdr:colOff>
      <xdr:row>14</xdr:row>
      <xdr:rowOff>167640</xdr:rowOff>
    </xdr:from>
    <xdr:to>
      <xdr:col>9</xdr:col>
      <xdr:colOff>68580</xdr:colOff>
      <xdr:row>16</xdr:row>
      <xdr:rowOff>7620</xdr:rowOff>
    </xdr:to>
    <xdr:pic>
      <xdr:nvPicPr>
        <xdr:cNvPr id="7" name="Picture 6"/>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389120" y="2636520"/>
          <a:ext cx="123444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142875</xdr:colOff>
      <xdr:row>16</xdr:row>
      <xdr:rowOff>85620</xdr:rowOff>
    </xdr:from>
    <xdr:to>
      <xdr:col>10</xdr:col>
      <xdr:colOff>353785</xdr:colOff>
      <xdr:row>32</xdr:row>
      <xdr:rowOff>169984</xdr:rowOff>
    </xdr:to>
    <xdr:graphicFrame macro="">
      <xdr:nvGraphicFramePr>
        <xdr:cNvPr id="2" name="Chart 1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40822</xdr:colOff>
      <xdr:row>7</xdr:row>
      <xdr:rowOff>40821</xdr:rowOff>
    </xdr:from>
    <xdr:to>
      <xdr:col>4</xdr:col>
      <xdr:colOff>66675</xdr:colOff>
      <xdr:row>10</xdr:row>
      <xdr:rowOff>145236</xdr:rowOff>
    </xdr:to>
    <xdr:grpSp>
      <xdr:nvGrpSpPr>
        <xdr:cNvPr id="3" name="Group 2"/>
        <xdr:cNvGrpSpPr/>
      </xdr:nvGrpSpPr>
      <xdr:grpSpPr>
        <a:xfrm>
          <a:off x="40822" y="1295880"/>
          <a:ext cx="2500112" cy="642297"/>
          <a:chOff x="40822" y="1267641"/>
          <a:chExt cx="2570933" cy="630195"/>
        </a:xfrm>
      </xdr:grpSpPr>
      <xdr:pic>
        <xdr:nvPicPr>
          <xdr:cNvPr id="4" name="Picture 3">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5" name="Picture 4"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7</xdr:col>
      <xdr:colOff>119742</xdr:colOff>
      <xdr:row>14</xdr:row>
      <xdr:rowOff>141515</xdr:rowOff>
    </xdr:from>
    <xdr:to>
      <xdr:col>8</xdr:col>
      <xdr:colOff>477882</xdr:colOff>
      <xdr:row>15</xdr:row>
      <xdr:rowOff>149135</xdr:rowOff>
    </xdr:to>
    <xdr:pic>
      <xdr:nvPicPr>
        <xdr:cNvPr id="7" name="Picture 6"/>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63142" y="2590801"/>
          <a:ext cx="978626" cy="1817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142875</xdr:colOff>
      <xdr:row>16</xdr:row>
      <xdr:rowOff>85620</xdr:rowOff>
    </xdr:from>
    <xdr:to>
      <xdr:col>10</xdr:col>
      <xdr:colOff>353785</xdr:colOff>
      <xdr:row>32</xdr:row>
      <xdr:rowOff>169984</xdr:rowOff>
    </xdr:to>
    <xdr:graphicFrame macro="">
      <xdr:nvGraphicFramePr>
        <xdr:cNvPr id="2" name="Chart 1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40822</xdr:colOff>
      <xdr:row>7</xdr:row>
      <xdr:rowOff>40821</xdr:rowOff>
    </xdr:from>
    <xdr:to>
      <xdr:col>4</xdr:col>
      <xdr:colOff>66675</xdr:colOff>
      <xdr:row>10</xdr:row>
      <xdr:rowOff>145236</xdr:rowOff>
    </xdr:to>
    <xdr:grpSp>
      <xdr:nvGrpSpPr>
        <xdr:cNvPr id="3" name="Group 2"/>
        <xdr:cNvGrpSpPr/>
      </xdr:nvGrpSpPr>
      <xdr:grpSpPr>
        <a:xfrm>
          <a:off x="40822" y="1295880"/>
          <a:ext cx="2500112" cy="642297"/>
          <a:chOff x="40822" y="1267641"/>
          <a:chExt cx="2570933" cy="630195"/>
        </a:xfrm>
      </xdr:grpSpPr>
      <xdr:pic>
        <xdr:nvPicPr>
          <xdr:cNvPr id="4" name="Picture 3">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5" name="Picture 4"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7</xdr:col>
      <xdr:colOff>198782</xdr:colOff>
      <xdr:row>14</xdr:row>
      <xdr:rowOff>132522</xdr:rowOff>
    </xdr:from>
    <xdr:to>
      <xdr:col>9</xdr:col>
      <xdr:colOff>154056</xdr:colOff>
      <xdr:row>15</xdr:row>
      <xdr:rowOff>140142</xdr:rowOff>
    </xdr:to>
    <xdr:pic>
      <xdr:nvPicPr>
        <xdr:cNvPr id="7" name="Picture 6"/>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12365" y="2564296"/>
          <a:ext cx="1187726" cy="1798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470841</xdr:colOff>
      <xdr:row>37</xdr:row>
      <xdr:rowOff>780</xdr:rowOff>
    </xdr:from>
    <xdr:to>
      <xdr:col>9</xdr:col>
      <xdr:colOff>410875</xdr:colOff>
      <xdr:row>39</xdr:row>
      <xdr:rowOff>69359</xdr:rowOff>
    </xdr:to>
    <xdr:pic>
      <xdr:nvPicPr>
        <xdr:cNvPr id="8" name="Picture 7"/>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182229" y="6697415"/>
          <a:ext cx="1795728" cy="4271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bottaerospace.com/wpdm-package/nasa-cr-1457-manual-for-structural-stability-analysis-of-sandwich-panels" TargetMode="External"/><Relationship Id="rId1" Type="http://schemas.openxmlformats.org/officeDocument/2006/relationships/hyperlink" Target="http://www.xl-viking.com/"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abbottaerospace.com/wpdm-package/nasa-cr-1457-manual-for-structural-stability-analysis-of-sandwich-panels" TargetMode="External"/><Relationship Id="rId1" Type="http://schemas.openxmlformats.org/officeDocument/2006/relationships/hyperlink" Target="http://www.xl-viking.com/" TargetMode="Externa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abbottaerospace.com/wpdm-package/nasa-cr-1457-manual-for-structural-stability-analysis-of-sandwich-panels" TargetMode="External"/><Relationship Id="rId1" Type="http://schemas.openxmlformats.org/officeDocument/2006/relationships/hyperlink" Target="http://www.xl-viking.com/" TargetMode="External"/><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abbottaerospace.com/wpdm-package/nasa-cr-1457-manual-for-structural-stability-analysis-of-sandwich-panels" TargetMode="External"/><Relationship Id="rId1" Type="http://schemas.openxmlformats.org/officeDocument/2006/relationships/hyperlink" Target="http://www.xl-viking.com/" TargetMode="External"/><Relationship Id="rId4"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2"/>
  <sheetViews>
    <sheetView showGridLines="0" workbookViewId="0"/>
  </sheetViews>
  <sheetFormatPr defaultColWidth="8.6640625" defaultRowHeight="13.2" x14ac:dyDescent="0.25"/>
  <sheetData>
    <row r="1" spans="1:52" x14ac:dyDescent="0.25">
      <c r="A1" s="2"/>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row>
    <row r="2" spans="1:52"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x14ac:dyDescent="0.2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x14ac:dyDescent="0.2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x14ac:dyDescent="0.25">
      <c r="A11" s="2"/>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x14ac:dyDescent="0.2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17"/>
    <col min="3" max="3" width="10.6640625" style="17" bestFit="1" customWidth="1"/>
    <col min="4" max="11" width="9.109375" style="17"/>
    <col min="12" max="12" width="5.44140625" style="10" customWidth="1"/>
    <col min="13" max="17" width="5.33203125" style="45" customWidth="1"/>
    <col min="18" max="19" width="5.33203125" style="46" customWidth="1"/>
    <col min="20" max="25" width="9.109375" style="48"/>
    <col min="26" max="16384" width="9.109375" style="17"/>
  </cols>
  <sheetData>
    <row r="1" spans="1:25" s="10" customFormat="1" ht="13.8" x14ac:dyDescent="0.3">
      <c r="A1" s="3"/>
      <c r="B1" s="4" t="s">
        <v>7</v>
      </c>
      <c r="C1" s="5" t="s">
        <v>4</v>
      </c>
      <c r="D1" s="3"/>
      <c r="E1" s="3"/>
      <c r="F1" s="4" t="s">
        <v>15</v>
      </c>
      <c r="G1" s="6"/>
      <c r="H1" s="3"/>
      <c r="I1" s="3"/>
      <c r="J1" s="3"/>
      <c r="K1" s="3"/>
      <c r="M1" s="41"/>
      <c r="N1" s="41"/>
      <c r="O1" s="41"/>
      <c r="P1" s="41"/>
      <c r="Q1" s="41"/>
      <c r="R1" s="41"/>
      <c r="S1" s="41"/>
      <c r="T1" s="42"/>
      <c r="U1" s="42"/>
      <c r="V1" s="42"/>
      <c r="W1" s="43"/>
      <c r="X1" s="44"/>
      <c r="Y1" s="42"/>
    </row>
    <row r="2" spans="1:25" s="10" customFormat="1" ht="13.8" x14ac:dyDescent="0.3">
      <c r="A2" s="3"/>
      <c r="B2" s="4" t="s">
        <v>8</v>
      </c>
      <c r="C2" s="5" t="s">
        <v>9</v>
      </c>
      <c r="D2" s="3"/>
      <c r="E2" s="3"/>
      <c r="F2" s="4" t="s">
        <v>10</v>
      </c>
      <c r="G2" s="5"/>
      <c r="H2" s="3"/>
      <c r="I2" s="3"/>
      <c r="J2" s="3"/>
      <c r="K2" s="3"/>
      <c r="M2" s="41"/>
      <c r="N2" s="41"/>
      <c r="O2" s="41"/>
      <c r="P2" s="41"/>
      <c r="Q2" s="41"/>
      <c r="R2" s="41"/>
      <c r="S2" s="41"/>
      <c r="T2" s="42"/>
      <c r="U2" s="42"/>
      <c r="V2" s="42"/>
      <c r="W2" s="43"/>
      <c r="X2" s="44"/>
      <c r="Y2" s="42"/>
    </row>
    <row r="3" spans="1:25" s="10" customFormat="1" ht="13.8" x14ac:dyDescent="0.3">
      <c r="A3" s="3"/>
      <c r="B3" s="4" t="s">
        <v>1</v>
      </c>
      <c r="C3" s="7"/>
      <c r="D3" s="3"/>
      <c r="E3" s="3"/>
      <c r="F3" s="4" t="s">
        <v>0</v>
      </c>
      <c r="G3" s="5"/>
      <c r="H3" s="3"/>
      <c r="I3" s="3"/>
      <c r="J3" s="3"/>
      <c r="K3" s="3"/>
      <c r="M3" s="41"/>
      <c r="N3" s="41"/>
      <c r="O3" s="41"/>
      <c r="P3" s="41"/>
      <c r="Q3" s="41"/>
      <c r="R3" s="41"/>
      <c r="S3" s="41"/>
      <c r="T3" s="42"/>
      <c r="U3" s="42"/>
      <c r="V3" s="42"/>
      <c r="W3" s="43"/>
      <c r="X3" s="44"/>
      <c r="Y3" s="42"/>
    </row>
    <row r="4" spans="1:25" s="10" customFormat="1" ht="13.8" x14ac:dyDescent="0.3">
      <c r="A4" s="3"/>
      <c r="B4" s="4" t="s">
        <v>18</v>
      </c>
      <c r="C4" s="6"/>
      <c r="D4" s="3"/>
      <c r="E4" s="3"/>
      <c r="F4" s="4" t="s">
        <v>19</v>
      </c>
      <c r="G4" s="5" t="s">
        <v>20</v>
      </c>
      <c r="H4" s="3"/>
      <c r="I4" s="3"/>
      <c r="J4" s="3"/>
      <c r="K4" s="3"/>
      <c r="M4" s="41"/>
      <c r="N4" s="41"/>
      <c r="O4" s="41"/>
      <c r="P4" s="41"/>
      <c r="Q4" s="45"/>
      <c r="R4" s="46"/>
      <c r="S4" s="46"/>
      <c r="T4" s="42"/>
      <c r="U4" s="42"/>
      <c r="V4" s="42"/>
      <c r="W4" s="43"/>
      <c r="X4" s="44"/>
      <c r="Y4" s="42"/>
    </row>
    <row r="5" spans="1:25" s="10" customFormat="1" ht="13.8" x14ac:dyDescent="0.3">
      <c r="A5" s="3"/>
      <c r="B5" s="4" t="s">
        <v>21</v>
      </c>
      <c r="C5" s="6"/>
      <c r="D5" s="3"/>
      <c r="E5" s="4"/>
      <c r="F5" s="3"/>
      <c r="G5" s="3"/>
      <c r="H5" s="3"/>
      <c r="I5" s="3"/>
      <c r="J5" s="3"/>
      <c r="K5" s="3"/>
      <c r="M5" s="41"/>
      <c r="N5" s="41"/>
      <c r="O5" s="41"/>
      <c r="P5" s="41"/>
      <c r="Q5" s="45"/>
      <c r="R5" s="46"/>
      <c r="S5" s="46"/>
      <c r="T5" s="42"/>
      <c r="U5" s="42"/>
      <c r="V5" s="42"/>
      <c r="W5" s="43"/>
      <c r="X5" s="44"/>
      <c r="Y5" s="42"/>
    </row>
    <row r="6" spans="1:25" s="10" customFormat="1" ht="13.8" x14ac:dyDescent="0.3">
      <c r="A6" s="3"/>
      <c r="B6" s="3" t="s">
        <v>11</v>
      </c>
      <c r="C6" s="8"/>
      <c r="D6" s="3"/>
      <c r="E6" s="3"/>
      <c r="F6" s="3"/>
      <c r="G6" s="3"/>
      <c r="H6" s="3"/>
      <c r="I6" s="3"/>
      <c r="J6" s="3"/>
      <c r="K6" s="3"/>
      <c r="M6" s="41"/>
      <c r="N6" s="41"/>
      <c r="O6" s="41"/>
      <c r="P6" s="41"/>
      <c r="Q6" s="45"/>
      <c r="R6" s="46"/>
      <c r="S6" s="46"/>
      <c r="T6" s="42"/>
      <c r="U6" s="42"/>
      <c r="V6" s="42"/>
      <c r="W6" s="43"/>
      <c r="X6" s="44"/>
      <c r="Y6" s="42"/>
    </row>
    <row r="7" spans="1:25" s="10" customFormat="1" ht="13.8" x14ac:dyDescent="0.3">
      <c r="A7" s="3"/>
      <c r="B7" s="3"/>
      <c r="C7" s="3"/>
      <c r="D7" s="3"/>
      <c r="E7" s="3"/>
      <c r="F7" s="3"/>
      <c r="G7" s="3"/>
      <c r="H7" s="3"/>
      <c r="I7" s="3"/>
      <c r="J7" s="3"/>
      <c r="K7" s="3"/>
      <c r="M7" s="41"/>
      <c r="N7" s="41"/>
      <c r="O7" s="41"/>
      <c r="P7" s="41"/>
      <c r="Q7" s="45"/>
      <c r="R7" s="46"/>
      <c r="S7" s="46"/>
      <c r="T7" s="42"/>
      <c r="U7" s="42"/>
      <c r="V7" s="42"/>
      <c r="W7" s="43"/>
      <c r="X7" s="44"/>
      <c r="Y7" s="42"/>
    </row>
    <row r="8" spans="1:25" s="10" customFormat="1" ht="13.8" x14ac:dyDescent="0.3">
      <c r="A8" s="9"/>
      <c r="E8" s="11"/>
      <c r="F8" s="12"/>
      <c r="H8" s="13"/>
      <c r="I8" s="11"/>
      <c r="J8" s="14"/>
      <c r="K8" s="15"/>
      <c r="L8" s="32"/>
      <c r="M8" s="41"/>
      <c r="N8" s="41"/>
      <c r="O8" s="41"/>
      <c r="P8" s="41"/>
      <c r="Q8" s="45"/>
      <c r="R8" s="46"/>
      <c r="S8" s="46"/>
      <c r="T8" s="42"/>
      <c r="U8" s="42"/>
      <c r="V8" s="42"/>
      <c r="W8" s="42"/>
      <c r="X8" s="42"/>
      <c r="Y8" s="42"/>
    </row>
    <row r="9" spans="1:25" s="10" customFormat="1" ht="13.8" x14ac:dyDescent="0.3">
      <c r="E9" s="11"/>
      <c r="F9" s="13"/>
      <c r="H9" s="13"/>
      <c r="I9" s="11"/>
      <c r="J9" s="15"/>
      <c r="K9" s="15"/>
      <c r="L9" s="32"/>
      <c r="M9" s="41"/>
      <c r="N9" s="41"/>
      <c r="O9" s="41"/>
      <c r="P9" s="41"/>
      <c r="Q9" s="45"/>
      <c r="R9" s="46"/>
      <c r="S9" s="46"/>
      <c r="T9" s="42"/>
      <c r="U9" s="42"/>
      <c r="V9" s="42"/>
      <c r="W9" s="42"/>
      <c r="X9" s="42"/>
      <c r="Y9" s="42"/>
    </row>
    <row r="10" spans="1:25" s="10" customFormat="1" ht="13.8" x14ac:dyDescent="0.3">
      <c r="E10" s="11"/>
      <c r="F10" s="13"/>
      <c r="H10" s="13"/>
      <c r="I10" s="11"/>
      <c r="J10" s="12"/>
      <c r="K10" s="13"/>
      <c r="L10" s="32"/>
      <c r="M10" s="41"/>
      <c r="N10" s="41"/>
      <c r="O10" s="41"/>
      <c r="P10" s="41"/>
      <c r="Q10" s="45"/>
      <c r="R10" s="46"/>
      <c r="S10" s="46"/>
      <c r="T10" s="42"/>
      <c r="U10" s="42"/>
      <c r="V10" s="42"/>
      <c r="W10" s="42"/>
      <c r="X10" s="42"/>
      <c r="Y10" s="42"/>
    </row>
    <row r="11" spans="1:25" s="10" customFormat="1" ht="13.8" x14ac:dyDescent="0.3">
      <c r="E11" s="11"/>
      <c r="F11" s="13"/>
      <c r="I11" s="16"/>
      <c r="J11" s="12"/>
      <c r="M11" s="41"/>
      <c r="N11" s="41"/>
      <c r="O11" s="41"/>
      <c r="P11" s="41"/>
      <c r="Q11" s="41"/>
      <c r="R11" s="41"/>
      <c r="S11" s="41"/>
      <c r="T11" s="42"/>
      <c r="U11" s="42"/>
      <c r="V11" s="42"/>
      <c r="W11" s="42"/>
      <c r="X11" s="42"/>
      <c r="Y11" s="42"/>
    </row>
    <row r="12" spans="1:25" x14ac:dyDescent="0.3">
      <c r="C12" s="18" t="str">
        <f>G4</f>
        <v>IMPORTANT INFORMATION</v>
      </c>
      <c r="M12" s="41"/>
      <c r="N12" s="41"/>
      <c r="O12" s="41"/>
      <c r="P12" s="41"/>
      <c r="Q12" s="47"/>
      <c r="R12" s="47"/>
      <c r="S12" s="47"/>
    </row>
    <row r="13" spans="1:25" s="10" customFormat="1" ht="13.8" x14ac:dyDescent="0.3">
      <c r="M13" s="41"/>
      <c r="N13" s="41"/>
      <c r="O13" s="41"/>
      <c r="P13" s="41"/>
      <c r="Q13" s="41"/>
      <c r="R13" s="41"/>
      <c r="S13" s="41"/>
      <c r="T13" s="42"/>
      <c r="U13" s="42"/>
      <c r="V13" s="42"/>
      <c r="W13" s="42"/>
      <c r="X13" s="42"/>
      <c r="Y13" s="42"/>
    </row>
    <row r="14" spans="1:25" s="10" customFormat="1" ht="13.8" x14ac:dyDescent="0.3">
      <c r="B14" s="19" t="s">
        <v>22</v>
      </c>
      <c r="M14" s="41"/>
      <c r="N14" s="41"/>
      <c r="O14" s="41"/>
      <c r="P14" s="41"/>
      <c r="Q14" s="41"/>
      <c r="R14" s="41"/>
      <c r="S14" s="41"/>
      <c r="T14" s="42"/>
      <c r="U14" s="42"/>
      <c r="V14" s="42"/>
      <c r="W14" s="42"/>
      <c r="X14" s="42"/>
      <c r="Y14" s="42"/>
    </row>
    <row r="15" spans="1:25" s="10" customFormat="1" ht="13.8" x14ac:dyDescent="0.3">
      <c r="A15" s="20"/>
      <c r="K15" s="20"/>
      <c r="M15" s="45"/>
      <c r="N15" s="45"/>
      <c r="O15" s="45"/>
      <c r="P15" s="45"/>
      <c r="Q15" s="45"/>
      <c r="R15" s="46"/>
      <c r="S15" s="46"/>
      <c r="T15" s="42"/>
      <c r="U15" s="42"/>
      <c r="V15" s="42"/>
      <c r="W15" s="42"/>
      <c r="X15" s="42"/>
      <c r="Y15" s="42"/>
    </row>
    <row r="16" spans="1:25" s="10" customFormat="1" ht="12.75" customHeight="1" x14ac:dyDescent="0.3">
      <c r="B16" s="85" t="s">
        <v>41</v>
      </c>
      <c r="C16" s="85"/>
      <c r="D16" s="85"/>
      <c r="E16" s="85"/>
      <c r="F16" s="85"/>
      <c r="G16" s="85"/>
      <c r="H16" s="85"/>
      <c r="I16" s="85"/>
      <c r="J16" s="85"/>
      <c r="M16" s="45"/>
      <c r="N16" s="45"/>
      <c r="O16" s="45"/>
      <c r="P16" s="45"/>
      <c r="Q16" s="45"/>
      <c r="R16" s="46"/>
      <c r="S16" s="46"/>
      <c r="T16" s="42"/>
      <c r="U16" s="42"/>
      <c r="V16" s="42"/>
      <c r="W16" s="42"/>
      <c r="X16" s="42"/>
      <c r="Y16" s="42"/>
    </row>
    <row r="17" spans="1:25" s="10" customFormat="1" ht="13.8" x14ac:dyDescent="0.3">
      <c r="B17" s="85"/>
      <c r="C17" s="85"/>
      <c r="D17" s="85"/>
      <c r="E17" s="85"/>
      <c r="F17" s="85"/>
      <c r="G17" s="85"/>
      <c r="H17" s="85"/>
      <c r="I17" s="85"/>
      <c r="J17" s="85"/>
      <c r="M17" s="45"/>
      <c r="N17" s="45"/>
      <c r="O17" s="45"/>
      <c r="P17" s="45"/>
      <c r="Q17" s="45"/>
      <c r="R17" s="46"/>
      <c r="S17" s="46"/>
      <c r="T17" s="42"/>
      <c r="U17" s="42"/>
      <c r="V17" s="42"/>
      <c r="W17" s="42"/>
      <c r="X17" s="42"/>
      <c r="Y17" s="42"/>
    </row>
    <row r="18" spans="1:25" s="10" customFormat="1" ht="13.8" x14ac:dyDescent="0.3">
      <c r="B18" s="85"/>
      <c r="C18" s="85"/>
      <c r="D18" s="85"/>
      <c r="E18" s="85"/>
      <c r="F18" s="85"/>
      <c r="G18" s="85"/>
      <c r="H18" s="85"/>
      <c r="I18" s="85"/>
      <c r="J18" s="85"/>
      <c r="M18" s="45"/>
      <c r="N18" s="45"/>
      <c r="O18" s="45"/>
      <c r="P18" s="45"/>
      <c r="Q18" s="45"/>
      <c r="R18" s="46"/>
      <c r="S18" s="46"/>
      <c r="T18" s="42"/>
      <c r="U18" s="42"/>
      <c r="V18" s="42"/>
      <c r="W18" s="42"/>
      <c r="X18" s="42"/>
      <c r="Y18" s="42"/>
    </row>
    <row r="19" spans="1:25" s="10" customFormat="1" ht="13.8" x14ac:dyDescent="0.3">
      <c r="B19" s="85"/>
      <c r="C19" s="85"/>
      <c r="D19" s="85"/>
      <c r="E19" s="85"/>
      <c r="F19" s="85"/>
      <c r="G19" s="85"/>
      <c r="H19" s="85"/>
      <c r="I19" s="85"/>
      <c r="J19" s="85"/>
      <c r="M19" s="45"/>
      <c r="N19" s="45"/>
      <c r="O19" s="45"/>
      <c r="P19" s="45"/>
      <c r="Q19" s="45"/>
      <c r="R19" s="46"/>
      <c r="S19" s="46"/>
      <c r="T19" s="42"/>
      <c r="U19" s="42"/>
      <c r="V19" s="42"/>
      <c r="W19" s="42"/>
      <c r="X19" s="42"/>
      <c r="Y19" s="42"/>
    </row>
    <row r="20" spans="1:25" s="10" customFormat="1" ht="12.75" customHeight="1" x14ac:dyDescent="0.3">
      <c r="A20" s="20"/>
      <c r="B20" s="21" t="s">
        <v>39</v>
      </c>
      <c r="C20" s="20"/>
      <c r="D20" s="20"/>
      <c r="E20" s="20"/>
      <c r="F20" s="20"/>
      <c r="G20" s="20"/>
      <c r="H20" s="20"/>
      <c r="I20" s="20"/>
      <c r="J20" s="20"/>
      <c r="K20" s="20"/>
      <c r="M20" s="45"/>
      <c r="N20" s="45"/>
      <c r="O20" s="45"/>
      <c r="P20" s="45"/>
      <c r="Q20" s="45"/>
      <c r="R20" s="46"/>
      <c r="S20" s="46"/>
      <c r="T20" s="42"/>
      <c r="U20" s="42"/>
      <c r="V20" s="42"/>
      <c r="W20" s="42"/>
      <c r="X20" s="42"/>
      <c r="Y20" s="42"/>
    </row>
    <row r="21" spans="1:25" s="10" customFormat="1" ht="13.8" x14ac:dyDescent="0.3">
      <c r="A21" s="20"/>
      <c r="B21" s="21"/>
      <c r="C21" s="20"/>
      <c r="D21" s="20"/>
      <c r="E21" s="20"/>
      <c r="F21" s="20"/>
      <c r="G21" s="20"/>
      <c r="H21" s="20"/>
      <c r="I21" s="20"/>
      <c r="J21" s="20"/>
      <c r="K21" s="20"/>
      <c r="M21" s="45"/>
      <c r="N21" s="45"/>
      <c r="O21" s="45"/>
      <c r="P21" s="45"/>
      <c r="Q21" s="45"/>
      <c r="R21" s="46"/>
      <c r="S21" s="46"/>
      <c r="T21" s="42"/>
      <c r="U21" s="42"/>
      <c r="V21" s="42"/>
      <c r="W21" s="42"/>
      <c r="X21" s="42"/>
      <c r="Y21" s="42"/>
    </row>
    <row r="22" spans="1:25" s="10" customFormat="1" ht="13.8" x14ac:dyDescent="0.3">
      <c r="A22" s="20"/>
      <c r="B22" s="85" t="s">
        <v>42</v>
      </c>
      <c r="C22" s="85"/>
      <c r="D22" s="85"/>
      <c r="E22" s="85"/>
      <c r="F22" s="85"/>
      <c r="G22" s="85"/>
      <c r="H22" s="85"/>
      <c r="I22" s="85"/>
      <c r="J22" s="85"/>
      <c r="K22" s="20"/>
      <c r="M22" s="45"/>
      <c r="N22" s="45"/>
      <c r="O22" s="45"/>
      <c r="P22" s="45"/>
      <c r="Q22" s="45"/>
      <c r="R22" s="46"/>
      <c r="S22" s="46"/>
      <c r="T22" s="42"/>
      <c r="U22" s="42"/>
      <c r="V22" s="42"/>
      <c r="W22" s="42"/>
      <c r="X22" s="42"/>
      <c r="Y22" s="42"/>
    </row>
    <row r="23" spans="1:25" s="10" customFormat="1" ht="13.8" x14ac:dyDescent="0.3">
      <c r="A23" s="20"/>
      <c r="B23" s="85"/>
      <c r="C23" s="85"/>
      <c r="D23" s="85"/>
      <c r="E23" s="85"/>
      <c r="F23" s="85"/>
      <c r="G23" s="85"/>
      <c r="H23" s="85"/>
      <c r="I23" s="85"/>
      <c r="J23" s="85"/>
      <c r="K23" s="20"/>
      <c r="M23" s="45"/>
      <c r="N23" s="45"/>
      <c r="O23" s="45"/>
      <c r="P23" s="45"/>
      <c r="Q23" s="45"/>
      <c r="R23" s="46"/>
      <c r="S23" s="49"/>
      <c r="T23" s="42"/>
      <c r="U23" s="42"/>
      <c r="V23" s="42"/>
      <c r="W23" s="42"/>
      <c r="X23" s="42"/>
      <c r="Y23" s="42"/>
    </row>
    <row r="24" spans="1:25" s="10" customFormat="1" ht="13.8" x14ac:dyDescent="0.3">
      <c r="A24" s="20"/>
      <c r="B24" s="85"/>
      <c r="C24" s="85"/>
      <c r="D24" s="85"/>
      <c r="E24" s="85"/>
      <c r="F24" s="85"/>
      <c r="G24" s="85"/>
      <c r="H24" s="85"/>
      <c r="I24" s="85"/>
      <c r="J24" s="85"/>
      <c r="K24" s="20"/>
      <c r="M24" s="45"/>
      <c r="N24" s="45"/>
      <c r="O24" s="45"/>
      <c r="P24" s="45"/>
      <c r="Q24" s="45"/>
      <c r="R24" s="46"/>
      <c r="S24" s="49"/>
      <c r="T24" s="42"/>
      <c r="U24" s="42"/>
      <c r="V24" s="42"/>
      <c r="W24" s="42"/>
      <c r="X24" s="42"/>
      <c r="Y24" s="42"/>
    </row>
    <row r="25" spans="1:25" s="10" customFormat="1" ht="12.75" customHeight="1" x14ac:dyDescent="0.3">
      <c r="A25" s="20"/>
      <c r="B25" s="77"/>
      <c r="C25" s="77"/>
      <c r="D25" s="77"/>
      <c r="E25" s="77"/>
      <c r="F25" s="79" t="s">
        <v>52</v>
      </c>
      <c r="G25" s="77"/>
      <c r="H25" s="77"/>
      <c r="I25" s="77"/>
      <c r="J25" s="77"/>
      <c r="K25" s="20"/>
      <c r="M25" s="45"/>
      <c r="N25" s="45"/>
      <c r="O25" s="45"/>
      <c r="P25" s="45"/>
      <c r="Q25" s="45"/>
      <c r="R25" s="46"/>
      <c r="S25" s="46"/>
      <c r="T25" s="42"/>
      <c r="U25" s="42"/>
      <c r="V25" s="42"/>
      <c r="W25" s="42"/>
      <c r="X25" s="42"/>
      <c r="Y25" s="42"/>
    </row>
    <row r="26" spans="1:25" s="10" customFormat="1" ht="13.8" x14ac:dyDescent="0.3">
      <c r="A26" s="20"/>
      <c r="B26" s="85" t="s">
        <v>43</v>
      </c>
      <c r="C26" s="85"/>
      <c r="D26" s="85"/>
      <c r="E26" s="85"/>
      <c r="F26" s="85"/>
      <c r="G26" s="85"/>
      <c r="H26" s="85"/>
      <c r="I26" s="85"/>
      <c r="J26" s="85"/>
      <c r="K26" s="20"/>
      <c r="M26" s="45"/>
      <c r="N26" s="45"/>
      <c r="O26" s="45"/>
      <c r="P26" s="45"/>
      <c r="Q26" s="45"/>
      <c r="R26" s="46"/>
      <c r="S26" s="46"/>
      <c r="T26" s="42"/>
      <c r="U26" s="42"/>
      <c r="V26" s="42"/>
      <c r="W26" s="42"/>
      <c r="X26" s="42"/>
      <c r="Y26" s="42"/>
    </row>
    <row r="27" spans="1:25" s="10" customFormat="1" ht="13.8" x14ac:dyDescent="0.3">
      <c r="A27" s="20"/>
      <c r="B27" s="85"/>
      <c r="C27" s="85"/>
      <c r="D27" s="85"/>
      <c r="E27" s="85"/>
      <c r="F27" s="85"/>
      <c r="G27" s="85"/>
      <c r="H27" s="85"/>
      <c r="I27" s="85"/>
      <c r="J27" s="85"/>
      <c r="K27" s="20"/>
      <c r="M27" s="45"/>
      <c r="N27" s="45"/>
      <c r="O27" s="45"/>
      <c r="P27" s="45"/>
      <c r="Q27" s="45"/>
      <c r="R27" s="46"/>
      <c r="S27" s="46"/>
      <c r="T27" s="42"/>
      <c r="U27" s="42"/>
      <c r="V27" s="42"/>
      <c r="W27" s="42"/>
      <c r="X27" s="42"/>
      <c r="Y27" s="42"/>
    </row>
    <row r="28" spans="1:25" s="10" customFormat="1" ht="13.8" x14ac:dyDescent="0.3">
      <c r="A28" s="20"/>
      <c r="B28" s="77"/>
      <c r="C28" s="77"/>
      <c r="D28" s="77"/>
      <c r="E28" s="77"/>
      <c r="F28" s="77"/>
      <c r="G28" s="77"/>
      <c r="H28" s="77"/>
      <c r="I28" s="77"/>
      <c r="J28" s="77"/>
      <c r="K28" s="20"/>
      <c r="M28" s="45"/>
      <c r="N28" s="45"/>
      <c r="O28" s="45"/>
      <c r="P28" s="45"/>
      <c r="Q28" s="45"/>
      <c r="R28" s="46"/>
      <c r="S28" s="46"/>
      <c r="T28" s="42"/>
      <c r="U28" s="42"/>
      <c r="V28" s="42"/>
      <c r="W28" s="42"/>
      <c r="X28" s="42"/>
      <c r="Y28" s="42"/>
    </row>
    <row r="29" spans="1:25" s="10" customFormat="1" ht="13.8" x14ac:dyDescent="0.3">
      <c r="A29" s="20"/>
      <c r="B29" s="85" t="s">
        <v>44</v>
      </c>
      <c r="C29" s="85"/>
      <c r="D29" s="85"/>
      <c r="E29" s="85"/>
      <c r="F29" s="85"/>
      <c r="G29" s="85"/>
      <c r="H29" s="85"/>
      <c r="I29" s="85"/>
      <c r="J29" s="85"/>
      <c r="K29" s="20"/>
      <c r="M29" s="45"/>
      <c r="N29" s="45"/>
      <c r="O29" s="45"/>
      <c r="P29" s="45"/>
      <c r="Q29" s="45"/>
      <c r="R29" s="46"/>
      <c r="S29" s="46"/>
      <c r="T29" s="42"/>
      <c r="U29" s="42"/>
      <c r="V29" s="42"/>
      <c r="W29" s="42"/>
      <c r="X29" s="42"/>
      <c r="Y29" s="42"/>
    </row>
    <row r="30" spans="1:25" s="10" customFormat="1" ht="13.8" x14ac:dyDescent="0.3">
      <c r="A30" s="20"/>
      <c r="B30" s="85"/>
      <c r="C30" s="85"/>
      <c r="D30" s="85"/>
      <c r="E30" s="85"/>
      <c r="F30" s="85"/>
      <c r="G30" s="85"/>
      <c r="H30" s="85"/>
      <c r="I30" s="85"/>
      <c r="J30" s="85"/>
      <c r="K30" s="20"/>
      <c r="M30" s="45"/>
      <c r="N30" s="45"/>
      <c r="O30" s="45"/>
      <c r="P30" s="45"/>
      <c r="Q30" s="45"/>
      <c r="R30" s="46"/>
      <c r="S30" s="46"/>
      <c r="T30" s="42"/>
      <c r="U30" s="42"/>
      <c r="V30" s="42"/>
      <c r="W30" s="42"/>
      <c r="X30" s="42"/>
      <c r="Y30" s="42"/>
    </row>
    <row r="31" spans="1:25" s="10" customFormat="1" ht="12.75" customHeight="1" x14ac:dyDescent="0.3">
      <c r="A31" s="20"/>
      <c r="B31" s="85"/>
      <c r="C31" s="85"/>
      <c r="D31" s="85"/>
      <c r="E31" s="85"/>
      <c r="F31" s="85"/>
      <c r="G31" s="85"/>
      <c r="H31" s="85"/>
      <c r="I31" s="85"/>
      <c r="J31" s="85"/>
      <c r="K31" s="20"/>
      <c r="M31" s="45"/>
      <c r="N31" s="45"/>
      <c r="O31" s="45"/>
      <c r="P31" s="45"/>
      <c r="Q31" s="45"/>
      <c r="R31" s="46"/>
      <c r="S31" s="46"/>
      <c r="T31" s="42"/>
      <c r="U31" s="42"/>
      <c r="V31" s="42"/>
      <c r="W31" s="42"/>
      <c r="X31" s="42"/>
      <c r="Y31" s="42"/>
    </row>
    <row r="32" spans="1:25" s="10" customFormat="1" ht="13.8" x14ac:dyDescent="0.3">
      <c r="A32" s="20"/>
      <c r="B32" s="85"/>
      <c r="C32" s="85"/>
      <c r="D32" s="85"/>
      <c r="E32" s="85"/>
      <c r="F32" s="85"/>
      <c r="G32" s="85"/>
      <c r="H32" s="85"/>
      <c r="I32" s="85"/>
      <c r="J32" s="85"/>
      <c r="K32" s="20"/>
      <c r="M32" s="45"/>
      <c r="N32" s="45"/>
      <c r="O32" s="45"/>
      <c r="P32" s="45"/>
      <c r="Q32" s="45"/>
      <c r="R32" s="46"/>
      <c r="S32" s="46"/>
      <c r="T32" s="42"/>
      <c r="U32" s="42"/>
      <c r="V32" s="42"/>
      <c r="W32" s="42"/>
      <c r="X32" s="42"/>
      <c r="Y32" s="42"/>
    </row>
    <row r="33" spans="1:25" s="10" customFormat="1" ht="12.75" customHeight="1" x14ac:dyDescent="0.3">
      <c r="A33" s="20"/>
      <c r="B33" s="85"/>
      <c r="C33" s="85"/>
      <c r="D33" s="85"/>
      <c r="E33" s="85"/>
      <c r="F33" s="85"/>
      <c r="G33" s="85"/>
      <c r="H33" s="85"/>
      <c r="I33" s="85"/>
      <c r="J33" s="85"/>
      <c r="K33" s="20"/>
      <c r="M33" s="45"/>
      <c r="N33" s="45"/>
      <c r="O33" s="45"/>
      <c r="P33" s="45"/>
      <c r="Q33" s="45"/>
      <c r="R33" s="46"/>
      <c r="S33" s="46"/>
      <c r="T33" s="42"/>
      <c r="U33" s="42"/>
      <c r="V33" s="42"/>
      <c r="W33" s="42"/>
      <c r="X33" s="42"/>
      <c r="Y33" s="42"/>
    </row>
    <row r="34" spans="1:25" s="10" customFormat="1" ht="13.8" x14ac:dyDescent="0.3">
      <c r="A34" s="20"/>
      <c r="B34" s="77"/>
      <c r="C34" s="77"/>
      <c r="D34" s="87" t="s">
        <v>23</v>
      </c>
      <c r="E34" s="87"/>
      <c r="F34" s="87"/>
      <c r="G34" s="87"/>
      <c r="H34" s="87"/>
      <c r="I34" s="77"/>
      <c r="J34" s="77"/>
      <c r="K34" s="20"/>
      <c r="M34" s="45"/>
      <c r="N34" s="45"/>
      <c r="O34" s="45"/>
      <c r="P34" s="45"/>
      <c r="Q34" s="45"/>
      <c r="R34" s="46"/>
      <c r="S34" s="49"/>
      <c r="T34" s="42"/>
      <c r="U34" s="42"/>
      <c r="V34" s="42"/>
      <c r="W34" s="42"/>
      <c r="X34" s="42"/>
      <c r="Y34" s="42"/>
    </row>
    <row r="35" spans="1:25" s="10" customFormat="1" ht="13.8" x14ac:dyDescent="0.3">
      <c r="A35" s="20"/>
      <c r="B35" s="20"/>
      <c r="C35" s="20"/>
      <c r="I35" s="20"/>
      <c r="J35" s="20"/>
      <c r="K35" s="20"/>
      <c r="M35" s="45"/>
      <c r="N35" s="45"/>
      <c r="O35" s="45"/>
      <c r="P35" s="45"/>
      <c r="Q35" s="45"/>
      <c r="R35" s="46"/>
      <c r="S35" s="49"/>
      <c r="T35" s="42"/>
      <c r="U35" s="42"/>
      <c r="V35" s="42"/>
      <c r="W35" s="42"/>
      <c r="X35" s="42"/>
      <c r="Y35" s="42"/>
    </row>
    <row r="36" spans="1:25" s="10" customFormat="1" ht="12.75" customHeight="1" x14ac:dyDescent="0.3">
      <c r="A36" s="20"/>
      <c r="B36" s="21" t="s">
        <v>24</v>
      </c>
      <c r="C36" s="20"/>
      <c r="D36" s="20"/>
      <c r="E36" s="20"/>
      <c r="F36" s="78"/>
      <c r="G36" s="20"/>
      <c r="H36" s="20"/>
      <c r="I36" s="20"/>
      <c r="J36" s="20"/>
      <c r="K36" s="20"/>
      <c r="M36" s="45"/>
      <c r="N36" s="45"/>
      <c r="O36" s="45"/>
      <c r="P36" s="45"/>
      <c r="Q36" s="45"/>
      <c r="R36" s="46"/>
      <c r="S36" s="46"/>
      <c r="T36" s="42"/>
      <c r="U36" s="42"/>
      <c r="V36" s="42"/>
      <c r="W36" s="42"/>
      <c r="X36" s="42"/>
      <c r="Y36" s="42"/>
    </row>
    <row r="37" spans="1:25" s="10" customFormat="1" ht="13.8" x14ac:dyDescent="0.3">
      <c r="A37" s="20"/>
      <c r="B37" s="21"/>
      <c r="C37" s="20"/>
      <c r="D37" s="20"/>
      <c r="E37" s="20"/>
      <c r="F37" s="78"/>
      <c r="G37" s="20"/>
      <c r="H37" s="20"/>
      <c r="I37" s="20"/>
      <c r="J37" s="20"/>
      <c r="K37" s="20"/>
      <c r="M37" s="45"/>
      <c r="N37" s="45"/>
      <c r="O37" s="45"/>
      <c r="P37" s="45"/>
      <c r="Q37" s="45"/>
      <c r="R37" s="46"/>
      <c r="S37" s="46"/>
      <c r="T37" s="42"/>
      <c r="U37" s="42"/>
      <c r="V37" s="42"/>
      <c r="W37" s="42"/>
      <c r="X37" s="42"/>
      <c r="Y37" s="42"/>
    </row>
    <row r="38" spans="1:25" s="10" customFormat="1" ht="13.8" x14ac:dyDescent="0.3">
      <c r="A38" s="20"/>
      <c r="B38" s="85" t="s">
        <v>45</v>
      </c>
      <c r="C38" s="85"/>
      <c r="D38" s="85"/>
      <c r="E38" s="85"/>
      <c r="F38" s="85"/>
      <c r="G38" s="85"/>
      <c r="H38" s="85"/>
      <c r="I38" s="85"/>
      <c r="J38" s="85"/>
      <c r="K38" s="20"/>
      <c r="M38" s="45"/>
      <c r="N38" s="45"/>
      <c r="O38" s="45"/>
      <c r="P38" s="45"/>
      <c r="Q38" s="45"/>
      <c r="R38" s="46"/>
      <c r="S38" s="46"/>
      <c r="T38" s="42"/>
      <c r="U38" s="42"/>
      <c r="V38" s="42"/>
      <c r="W38" s="42"/>
      <c r="X38" s="42"/>
      <c r="Y38" s="42"/>
    </row>
    <row r="39" spans="1:25" s="10" customFormat="1" ht="13.8" x14ac:dyDescent="0.3">
      <c r="A39" s="20"/>
      <c r="B39" s="85"/>
      <c r="C39" s="85"/>
      <c r="D39" s="85"/>
      <c r="E39" s="85"/>
      <c r="F39" s="85"/>
      <c r="G39" s="85"/>
      <c r="H39" s="85"/>
      <c r="I39" s="85"/>
      <c r="J39" s="85"/>
      <c r="K39" s="20"/>
      <c r="M39" s="45"/>
      <c r="N39" s="45"/>
      <c r="O39" s="45"/>
      <c r="P39" s="45"/>
      <c r="Q39" s="45"/>
      <c r="R39" s="46"/>
      <c r="S39" s="46"/>
      <c r="T39" s="42"/>
      <c r="U39" s="42"/>
      <c r="V39" s="42"/>
      <c r="W39" s="42"/>
      <c r="X39" s="42"/>
      <c r="Y39" s="42"/>
    </row>
    <row r="40" spans="1:25" s="10" customFormat="1" ht="13.8" x14ac:dyDescent="0.3">
      <c r="A40" s="20"/>
      <c r="B40" s="77"/>
      <c r="C40" s="77"/>
      <c r="D40" s="77"/>
      <c r="E40" s="77"/>
      <c r="F40" s="77"/>
      <c r="G40" s="77"/>
      <c r="H40" s="77"/>
      <c r="I40" s="77"/>
      <c r="J40" s="77"/>
      <c r="K40" s="20"/>
      <c r="M40" s="45"/>
      <c r="N40" s="45"/>
      <c r="O40" s="45"/>
      <c r="P40" s="45"/>
      <c r="Q40" s="45"/>
      <c r="R40" s="46"/>
      <c r="S40" s="46"/>
      <c r="T40" s="42"/>
      <c r="U40" s="42"/>
      <c r="V40" s="42"/>
      <c r="W40" s="42"/>
      <c r="X40" s="42"/>
      <c r="Y40" s="42"/>
    </row>
    <row r="41" spans="1:25" s="10" customFormat="1" ht="13.8" x14ac:dyDescent="0.3">
      <c r="A41" s="20"/>
      <c r="B41" s="85" t="s">
        <v>46</v>
      </c>
      <c r="C41" s="85"/>
      <c r="D41" s="85"/>
      <c r="E41" s="85"/>
      <c r="F41" s="85"/>
      <c r="G41" s="85"/>
      <c r="H41" s="85"/>
      <c r="I41" s="85"/>
      <c r="J41" s="85"/>
      <c r="K41" s="20"/>
      <c r="M41" s="45"/>
      <c r="N41" s="45"/>
      <c r="O41" s="45"/>
      <c r="P41" s="45"/>
      <c r="Q41" s="45"/>
      <c r="R41" s="46"/>
      <c r="S41" s="46"/>
      <c r="T41" s="42"/>
      <c r="U41" s="42"/>
      <c r="V41" s="42"/>
      <c r="W41" s="42"/>
      <c r="X41" s="42"/>
      <c r="Y41" s="42"/>
    </row>
    <row r="42" spans="1:25" s="10" customFormat="1" ht="13.8" x14ac:dyDescent="0.3">
      <c r="A42" s="20"/>
      <c r="B42" s="85"/>
      <c r="C42" s="85"/>
      <c r="D42" s="85"/>
      <c r="E42" s="85"/>
      <c r="F42" s="85"/>
      <c r="G42" s="85"/>
      <c r="H42" s="85"/>
      <c r="I42" s="85"/>
      <c r="J42" s="85"/>
      <c r="K42" s="20"/>
      <c r="M42" s="45"/>
      <c r="N42" s="45"/>
      <c r="O42" s="45"/>
      <c r="P42" s="45"/>
      <c r="Q42" s="45"/>
      <c r="R42" s="46"/>
      <c r="S42" s="46"/>
      <c r="T42" s="42"/>
      <c r="U42" s="42"/>
      <c r="V42" s="42"/>
      <c r="W42" s="42"/>
      <c r="X42" s="42"/>
      <c r="Y42" s="42"/>
    </row>
    <row r="43" spans="1:25" s="10" customFormat="1" ht="13.8" x14ac:dyDescent="0.3">
      <c r="A43" s="20"/>
      <c r="B43" s="85"/>
      <c r="C43" s="85"/>
      <c r="D43" s="85"/>
      <c r="E43" s="85"/>
      <c r="F43" s="85"/>
      <c r="G43" s="85"/>
      <c r="H43" s="85"/>
      <c r="I43" s="85"/>
      <c r="J43" s="85"/>
      <c r="K43" s="20"/>
      <c r="M43" s="45"/>
      <c r="N43" s="45"/>
      <c r="O43" s="45"/>
      <c r="P43" s="45"/>
      <c r="Q43" s="45"/>
      <c r="R43" s="46"/>
      <c r="S43" s="46"/>
      <c r="T43" s="42"/>
      <c r="U43" s="42"/>
      <c r="V43" s="42"/>
      <c r="W43" s="42"/>
      <c r="X43" s="42"/>
      <c r="Y43" s="42"/>
    </row>
    <row r="44" spans="1:25" s="10" customFormat="1" ht="13.8" x14ac:dyDescent="0.3">
      <c r="A44" s="20"/>
      <c r="B44" s="77"/>
      <c r="C44" s="77"/>
      <c r="D44" s="77"/>
      <c r="E44" s="77"/>
      <c r="F44" s="77"/>
      <c r="G44" s="77"/>
      <c r="H44" s="77"/>
      <c r="I44" s="77"/>
      <c r="J44" s="77"/>
      <c r="K44" s="20"/>
      <c r="M44" s="45"/>
      <c r="N44" s="45"/>
      <c r="O44" s="45"/>
      <c r="P44" s="45"/>
      <c r="Q44" s="45"/>
      <c r="R44" s="46"/>
      <c r="S44" s="46"/>
      <c r="T44" s="42"/>
      <c r="U44" s="42"/>
      <c r="V44" s="42"/>
      <c r="W44" s="42"/>
      <c r="X44" s="42"/>
      <c r="Y44" s="42"/>
    </row>
    <row r="45" spans="1:25" s="10" customFormat="1" ht="12.75" customHeight="1" x14ac:dyDescent="0.3">
      <c r="A45" s="20"/>
      <c r="B45" s="85" t="s">
        <v>40</v>
      </c>
      <c r="C45" s="85"/>
      <c r="D45" s="85"/>
      <c r="E45" s="85"/>
      <c r="F45" s="85"/>
      <c r="G45" s="85"/>
      <c r="H45" s="85"/>
      <c r="I45" s="85"/>
      <c r="J45" s="85"/>
      <c r="K45" s="20"/>
      <c r="M45" s="45"/>
      <c r="N45" s="45"/>
      <c r="O45" s="45"/>
      <c r="P45" s="45"/>
      <c r="Q45" s="45"/>
      <c r="R45" s="46"/>
      <c r="S45" s="46"/>
      <c r="T45" s="42"/>
      <c r="U45" s="42"/>
      <c r="V45" s="42"/>
      <c r="W45" s="42"/>
      <c r="X45" s="42"/>
      <c r="Y45" s="42"/>
    </row>
    <row r="46" spans="1:25" s="10" customFormat="1" ht="13.8" x14ac:dyDescent="0.3">
      <c r="A46" s="20"/>
      <c r="B46" s="85"/>
      <c r="C46" s="85"/>
      <c r="D46" s="85"/>
      <c r="E46" s="85"/>
      <c r="F46" s="85"/>
      <c r="G46" s="85"/>
      <c r="H46" s="85"/>
      <c r="I46" s="85"/>
      <c r="J46" s="85"/>
      <c r="K46" s="20"/>
      <c r="M46" s="45"/>
      <c r="N46" s="45"/>
      <c r="O46" s="45"/>
      <c r="P46" s="45"/>
      <c r="Q46" s="45"/>
      <c r="R46" s="46"/>
      <c r="S46" s="46"/>
      <c r="T46" s="42"/>
      <c r="U46" s="42"/>
      <c r="V46" s="42"/>
      <c r="W46" s="42"/>
      <c r="X46" s="42"/>
      <c r="Y46" s="42"/>
    </row>
    <row r="47" spans="1:25" s="10" customFormat="1" ht="13.8" x14ac:dyDescent="0.3">
      <c r="A47" s="20"/>
      <c r="B47" s="85"/>
      <c r="C47" s="85"/>
      <c r="D47" s="85"/>
      <c r="E47" s="85"/>
      <c r="F47" s="85"/>
      <c r="G47" s="85"/>
      <c r="H47" s="85"/>
      <c r="I47" s="85"/>
      <c r="J47" s="85"/>
      <c r="K47" s="20"/>
      <c r="M47" s="45"/>
      <c r="N47" s="45"/>
      <c r="O47" s="45"/>
      <c r="P47" s="45"/>
      <c r="Q47" s="45"/>
      <c r="R47" s="46"/>
      <c r="S47" s="46"/>
      <c r="T47" s="42"/>
      <c r="U47" s="42"/>
      <c r="V47" s="42"/>
      <c r="W47" s="42"/>
      <c r="X47" s="42"/>
      <c r="Y47" s="42"/>
    </row>
    <row r="48" spans="1:25" s="10" customFormat="1" ht="12.75" customHeight="1" x14ac:dyDescent="0.3">
      <c r="A48" s="20"/>
      <c r="B48" s="85"/>
      <c r="C48" s="85"/>
      <c r="D48" s="85"/>
      <c r="E48" s="85"/>
      <c r="F48" s="85"/>
      <c r="G48" s="85"/>
      <c r="H48" s="85"/>
      <c r="I48" s="85"/>
      <c r="J48" s="85"/>
      <c r="K48" s="20"/>
      <c r="M48" s="45"/>
      <c r="N48" s="45"/>
      <c r="O48" s="45"/>
      <c r="P48" s="45"/>
      <c r="Q48" s="45"/>
      <c r="R48" s="46"/>
      <c r="S48" s="46"/>
      <c r="T48" s="42"/>
      <c r="U48" s="42"/>
      <c r="V48" s="42"/>
      <c r="W48" s="42"/>
      <c r="X48" s="42"/>
      <c r="Y48" s="42"/>
    </row>
    <row r="49" spans="1:25" s="10" customFormat="1" ht="13.8" x14ac:dyDescent="0.3">
      <c r="A49" s="20"/>
      <c r="B49" s="20" t="s">
        <v>47</v>
      </c>
      <c r="C49" s="20"/>
      <c r="D49" s="20"/>
      <c r="E49" s="20"/>
      <c r="F49" s="20"/>
      <c r="G49" s="20"/>
      <c r="H49" s="20"/>
      <c r="I49" s="20"/>
      <c r="J49" s="20"/>
      <c r="K49" s="20"/>
      <c r="M49" s="45"/>
      <c r="N49" s="45"/>
      <c r="O49" s="45"/>
      <c r="P49" s="45"/>
      <c r="Q49" s="45"/>
      <c r="R49" s="46"/>
      <c r="S49" s="46"/>
      <c r="T49" s="42"/>
      <c r="U49" s="42"/>
      <c r="V49" s="42"/>
      <c r="W49" s="42"/>
      <c r="X49" s="42"/>
      <c r="Y49" s="42"/>
    </row>
    <row r="50" spans="1:25" s="10" customFormat="1" ht="13.8" x14ac:dyDescent="0.3">
      <c r="A50" s="20"/>
      <c r="B50" s="20"/>
      <c r="C50" s="20"/>
      <c r="D50" s="20"/>
      <c r="F50" s="79" t="s">
        <v>53</v>
      </c>
      <c r="G50" s="78"/>
      <c r="H50" s="20"/>
      <c r="I50" s="20"/>
      <c r="J50" s="20"/>
      <c r="K50" s="20"/>
      <c r="M50" s="45"/>
      <c r="N50" s="45"/>
      <c r="O50" s="45"/>
      <c r="P50" s="45"/>
      <c r="Q50" s="45"/>
      <c r="R50" s="46"/>
      <c r="S50" s="46"/>
      <c r="T50" s="42"/>
      <c r="U50" s="42"/>
      <c r="V50" s="42"/>
      <c r="W50" s="42"/>
      <c r="X50" s="42"/>
      <c r="Y50" s="42"/>
    </row>
    <row r="51" spans="1:25" s="10" customFormat="1" ht="13.8" x14ac:dyDescent="0.3">
      <c r="A51" s="20"/>
      <c r="B51" s="20"/>
      <c r="C51" s="20"/>
      <c r="D51" s="20"/>
      <c r="E51" s="20"/>
      <c r="F51" s="20"/>
      <c r="G51" s="20"/>
      <c r="H51" s="20"/>
      <c r="I51" s="20"/>
      <c r="J51" s="20"/>
      <c r="K51" s="20"/>
      <c r="M51" s="45"/>
      <c r="N51" s="45"/>
      <c r="O51" s="45"/>
      <c r="P51" s="45"/>
      <c r="Q51" s="45"/>
      <c r="R51" s="46"/>
      <c r="S51" s="46"/>
      <c r="T51" s="42"/>
      <c r="U51" s="42"/>
      <c r="V51" s="42"/>
      <c r="W51" s="42"/>
      <c r="X51" s="42"/>
      <c r="Y51" s="42"/>
    </row>
    <row r="52" spans="1:25" s="10" customFormat="1" ht="12.75" customHeight="1" x14ac:dyDescent="0.3">
      <c r="A52" s="20"/>
      <c r="B52" s="21" t="s">
        <v>48</v>
      </c>
      <c r="C52" s="20"/>
      <c r="D52" s="20"/>
      <c r="E52" s="20"/>
      <c r="F52" s="20"/>
      <c r="G52" s="20"/>
      <c r="H52" s="20"/>
      <c r="I52" s="20"/>
      <c r="J52" s="20"/>
      <c r="K52" s="20"/>
      <c r="M52" s="45"/>
      <c r="N52" s="45"/>
      <c r="O52" s="45"/>
      <c r="P52" s="45"/>
      <c r="Q52" s="45"/>
      <c r="R52" s="46"/>
      <c r="S52" s="46"/>
      <c r="T52" s="42"/>
      <c r="U52" s="42"/>
      <c r="V52" s="42"/>
      <c r="W52" s="42"/>
      <c r="X52" s="42"/>
      <c r="Y52" s="42"/>
    </row>
    <row r="53" spans="1:25" s="10" customFormat="1" ht="13.8" x14ac:dyDescent="0.3">
      <c r="A53" s="20"/>
      <c r="B53" s="20"/>
      <c r="C53" s="20"/>
      <c r="D53" s="20"/>
      <c r="E53" s="20"/>
      <c r="F53" s="20"/>
      <c r="G53" s="20"/>
      <c r="H53" s="20"/>
      <c r="I53" s="20"/>
      <c r="J53" s="20"/>
      <c r="K53" s="20"/>
      <c r="M53" s="45"/>
      <c r="N53" s="45"/>
      <c r="O53" s="45"/>
      <c r="P53" s="45"/>
      <c r="Q53" s="45"/>
      <c r="R53" s="46"/>
      <c r="S53" s="46"/>
      <c r="T53" s="42"/>
      <c r="U53" s="42"/>
      <c r="V53" s="42"/>
      <c r="W53" s="42"/>
      <c r="X53" s="42"/>
      <c r="Y53" s="42"/>
    </row>
    <row r="54" spans="1:25" s="10" customFormat="1" ht="13.8" x14ac:dyDescent="0.3">
      <c r="A54" s="20"/>
      <c r="B54" s="86" t="s">
        <v>49</v>
      </c>
      <c r="C54" s="86"/>
      <c r="D54" s="86"/>
      <c r="E54" s="86"/>
      <c r="F54" s="86"/>
      <c r="G54" s="86"/>
      <c r="H54" s="86"/>
      <c r="I54" s="86"/>
      <c r="J54" s="86"/>
      <c r="K54" s="20"/>
      <c r="M54" s="45"/>
      <c r="N54" s="45"/>
      <c r="O54" s="45"/>
      <c r="P54" s="45"/>
      <c r="Q54" s="45"/>
      <c r="R54" s="46"/>
      <c r="S54" s="46"/>
      <c r="T54" s="42"/>
      <c r="U54" s="42"/>
      <c r="V54" s="42"/>
      <c r="W54" s="42"/>
      <c r="X54" s="42"/>
      <c r="Y54" s="42"/>
    </row>
    <row r="55" spans="1:25" s="10" customFormat="1" ht="13.8" x14ac:dyDescent="0.3">
      <c r="A55" s="20"/>
      <c r="B55" s="86"/>
      <c r="C55" s="86"/>
      <c r="D55" s="86"/>
      <c r="E55" s="86"/>
      <c r="F55" s="86"/>
      <c r="G55" s="86"/>
      <c r="H55" s="86"/>
      <c r="I55" s="86"/>
      <c r="J55" s="86"/>
      <c r="K55" s="20"/>
      <c r="M55" s="45"/>
      <c r="N55" s="45"/>
      <c r="O55" s="45"/>
      <c r="P55" s="45"/>
      <c r="Q55" s="45"/>
      <c r="R55" s="46"/>
      <c r="S55" s="46"/>
      <c r="T55" s="42"/>
      <c r="U55" s="42"/>
      <c r="V55" s="42"/>
      <c r="W55" s="42"/>
      <c r="X55" s="42"/>
      <c r="Y55" s="42"/>
    </row>
    <row r="56" spans="1:25" s="10" customFormat="1" ht="13.8" x14ac:dyDescent="0.3">
      <c r="A56" s="20"/>
      <c r="B56" s="86"/>
      <c r="C56" s="86"/>
      <c r="D56" s="86"/>
      <c r="E56" s="86"/>
      <c r="F56" s="86"/>
      <c r="G56" s="86"/>
      <c r="H56" s="86"/>
      <c r="I56" s="86"/>
      <c r="J56" s="86"/>
      <c r="K56" s="20"/>
      <c r="M56" s="45"/>
      <c r="N56" s="45"/>
      <c r="O56" s="80"/>
      <c r="P56" s="45"/>
      <c r="Q56" s="45"/>
      <c r="R56" s="46"/>
      <c r="S56" s="46"/>
      <c r="T56" s="42"/>
      <c r="U56" s="42"/>
      <c r="V56" s="42"/>
      <c r="W56" s="42"/>
      <c r="X56" s="42"/>
      <c r="Y56" s="42"/>
    </row>
    <row r="57" spans="1:25" s="10" customFormat="1" ht="13.8" x14ac:dyDescent="0.3">
      <c r="A57" s="20"/>
      <c r="B57" s="20"/>
      <c r="C57" s="20"/>
      <c r="D57" s="20"/>
      <c r="F57" s="78"/>
      <c r="G57" s="20"/>
      <c r="H57" s="20"/>
      <c r="I57" s="20"/>
      <c r="J57" s="20"/>
      <c r="K57" s="20"/>
      <c r="M57" s="45"/>
      <c r="N57" s="45"/>
      <c r="O57" s="45"/>
      <c r="P57" s="45"/>
      <c r="Q57" s="45"/>
      <c r="R57" s="46"/>
      <c r="S57" s="46"/>
      <c r="T57" s="42"/>
      <c r="U57" s="42"/>
      <c r="V57" s="42"/>
      <c r="W57" s="42"/>
      <c r="X57" s="42"/>
      <c r="Y57" s="42"/>
    </row>
    <row r="58" spans="1:25" s="10" customFormat="1" ht="13.8" x14ac:dyDescent="0.3">
      <c r="A58" s="20"/>
      <c r="B58" s="20"/>
      <c r="C58" s="20"/>
      <c r="D58" s="20"/>
      <c r="E58" s="20"/>
      <c r="F58" s="20"/>
      <c r="G58" s="20"/>
      <c r="H58" s="20"/>
      <c r="I58" s="20"/>
      <c r="J58" s="20"/>
      <c r="K58" s="20"/>
      <c r="M58" s="45"/>
      <c r="N58" s="45"/>
      <c r="O58" s="45"/>
      <c r="P58" s="45"/>
      <c r="Q58" s="45"/>
      <c r="R58" s="46"/>
      <c r="S58" s="46"/>
      <c r="T58" s="42"/>
      <c r="U58" s="42"/>
      <c r="V58" s="42"/>
      <c r="W58" s="42"/>
      <c r="X58" s="42"/>
      <c r="Y58" s="42"/>
    </row>
    <row r="59" spans="1:25" s="10" customFormat="1" ht="13.8" x14ac:dyDescent="0.3">
      <c r="K59" s="20"/>
      <c r="M59" s="45"/>
      <c r="N59" s="45"/>
      <c r="O59" s="81"/>
      <c r="P59" s="45"/>
      <c r="Q59" s="45"/>
      <c r="R59" s="46"/>
      <c r="S59" s="46"/>
      <c r="T59" s="42"/>
      <c r="U59" s="42"/>
      <c r="V59" s="42"/>
      <c r="W59" s="42"/>
      <c r="X59" s="42"/>
      <c r="Y59" s="42"/>
    </row>
    <row r="60" spans="1:25" s="10" customFormat="1" ht="13.8" x14ac:dyDescent="0.3">
      <c r="A60" s="20"/>
      <c r="B60" s="20" t="s">
        <v>50</v>
      </c>
      <c r="C60" s="20"/>
      <c r="D60" s="20"/>
      <c r="E60" s="20"/>
      <c r="F60" s="20"/>
      <c r="G60" s="20"/>
      <c r="H60" s="20"/>
      <c r="I60" s="20"/>
      <c r="J60" s="20"/>
      <c r="K60" s="20"/>
      <c r="M60" s="45"/>
      <c r="N60" s="45"/>
      <c r="O60" s="45"/>
      <c r="P60" s="45"/>
      <c r="Q60" s="45"/>
      <c r="R60" s="46"/>
      <c r="S60" s="46"/>
      <c r="T60" s="42"/>
      <c r="U60" s="42"/>
      <c r="V60" s="42"/>
      <c r="W60" s="42"/>
      <c r="X60" s="42"/>
      <c r="Y60" s="42"/>
    </row>
    <row r="61" spans="1:25" s="10" customFormat="1" ht="13.8" x14ac:dyDescent="0.3">
      <c r="A61" s="20"/>
      <c r="C61" s="20"/>
      <c r="D61" s="20"/>
      <c r="F61" s="79" t="s">
        <v>54</v>
      </c>
      <c r="G61" s="76"/>
      <c r="H61" s="20"/>
      <c r="I61" s="20"/>
      <c r="J61" s="20"/>
      <c r="K61" s="20"/>
      <c r="M61" s="45"/>
      <c r="N61" s="45"/>
      <c r="O61" s="45"/>
      <c r="P61" s="45"/>
      <c r="Q61" s="45"/>
      <c r="R61" s="46"/>
      <c r="S61" s="46"/>
      <c r="T61" s="42"/>
      <c r="U61" s="42"/>
      <c r="V61" s="42"/>
      <c r="W61" s="42"/>
      <c r="X61" s="42"/>
      <c r="Y61" s="42"/>
    </row>
    <row r="62" spans="1:25" s="10" customFormat="1" ht="13.8" x14ac:dyDescent="0.3">
      <c r="A62" s="20"/>
      <c r="B62" s="20"/>
      <c r="C62" s="20"/>
      <c r="D62" s="20"/>
      <c r="E62" s="20"/>
      <c r="F62" s="20"/>
      <c r="G62" s="20"/>
      <c r="H62" s="20"/>
      <c r="I62" s="20"/>
      <c r="J62" s="20"/>
      <c r="K62" s="20"/>
      <c r="M62" s="45"/>
      <c r="N62" s="45"/>
      <c r="O62" s="45"/>
      <c r="P62" s="45"/>
      <c r="Q62" s="45"/>
      <c r="R62" s="46"/>
      <c r="S62" s="46"/>
      <c r="T62" s="42"/>
      <c r="U62" s="42"/>
      <c r="V62" s="42"/>
      <c r="W62" s="42"/>
      <c r="X62" s="42"/>
      <c r="Y62" s="42"/>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sheetPr>
  <dimension ref="A1:FV61"/>
  <sheetViews>
    <sheetView tabSelected="1" view="pageBreakPreview" zoomScaleNormal="100" zoomScaleSheetLayoutView="100" workbookViewId="0"/>
  </sheetViews>
  <sheetFormatPr defaultColWidth="9.109375" defaultRowHeight="13.8" x14ac:dyDescent="0.3"/>
  <cols>
    <col min="1" max="11" width="9" style="54" customWidth="1"/>
    <col min="12" max="12" width="4" style="52" customWidth="1"/>
    <col min="13" max="20" width="4" style="53" customWidth="1"/>
    <col min="21" max="21" width="10.33203125" style="52" customWidth="1"/>
    <col min="22" max="22" width="9.109375" style="56"/>
    <col min="23" max="23" width="9.88671875" style="56" customWidth="1"/>
    <col min="24" max="25" width="6.6640625" style="56" bestFit="1" customWidth="1"/>
    <col min="26" max="34" width="6.5546875" style="56" bestFit="1" customWidth="1"/>
    <col min="35" max="175" width="9.109375" style="72"/>
    <col min="176" max="16384" width="9.109375" style="54"/>
  </cols>
  <sheetData>
    <row r="1" spans="1:178" s="10" customFormat="1" x14ac:dyDescent="0.3">
      <c r="A1" s="3"/>
      <c r="B1" s="4" t="s">
        <v>7</v>
      </c>
      <c r="C1" s="5" t="s">
        <v>4</v>
      </c>
      <c r="D1" s="3"/>
      <c r="E1" s="3"/>
      <c r="F1" s="4" t="s">
        <v>15</v>
      </c>
      <c r="G1" s="6">
        <f>'BENDING &amp; SHEAR'!G1</f>
        <v>4</v>
      </c>
      <c r="H1" s="3"/>
      <c r="I1" s="3"/>
      <c r="J1" s="3"/>
      <c r="K1" s="3"/>
      <c r="M1" s="22" t="s">
        <v>25</v>
      </c>
      <c r="N1" s="22" t="s">
        <v>26</v>
      </c>
      <c r="O1" s="22" t="s">
        <v>27</v>
      </c>
      <c r="P1" s="22" t="s">
        <v>27</v>
      </c>
      <c r="Q1" s="22" t="s">
        <v>27</v>
      </c>
      <c r="R1" s="22" t="s">
        <v>28</v>
      </c>
      <c r="S1" s="23" t="s">
        <v>29</v>
      </c>
      <c r="T1" s="24" t="s">
        <v>30</v>
      </c>
      <c r="W1" s="11" t="s">
        <v>31</v>
      </c>
      <c r="X1" s="12">
        <f>SUM(M:M)</f>
        <v>1</v>
      </c>
    </row>
    <row r="2" spans="1:178" s="10" customFormat="1" x14ac:dyDescent="0.3">
      <c r="A2" s="3"/>
      <c r="B2" s="4" t="s">
        <v>8</v>
      </c>
      <c r="C2" s="5" t="s">
        <v>9</v>
      </c>
      <c r="D2" s="3"/>
      <c r="E2" s="3"/>
      <c r="F2" s="4" t="s">
        <v>10</v>
      </c>
      <c r="G2" s="5" t="s">
        <v>55</v>
      </c>
      <c r="H2" s="3"/>
      <c r="I2" s="3"/>
      <c r="J2" s="3"/>
      <c r="K2" s="3"/>
      <c r="M2" s="25" t="s">
        <v>32</v>
      </c>
      <c r="N2" s="25" t="s">
        <v>32</v>
      </c>
      <c r="O2" s="25" t="s">
        <v>26</v>
      </c>
      <c r="P2" s="25" t="s">
        <v>26</v>
      </c>
      <c r="Q2" s="25" t="s">
        <v>26</v>
      </c>
      <c r="R2" s="25" t="s">
        <v>32</v>
      </c>
      <c r="S2" s="26" t="s">
        <v>32</v>
      </c>
      <c r="T2" s="27"/>
      <c r="W2" s="11" t="s">
        <v>33</v>
      </c>
      <c r="X2" s="12">
        <f>SUM(N:N)</f>
        <v>0</v>
      </c>
    </row>
    <row r="3" spans="1:178" s="10" customFormat="1" x14ac:dyDescent="0.3">
      <c r="A3" s="3"/>
      <c r="B3" s="4" t="s">
        <v>1</v>
      </c>
      <c r="C3" s="7" t="s">
        <v>16</v>
      </c>
      <c r="D3" s="3"/>
      <c r="E3" s="3"/>
      <c r="F3" s="4" t="s">
        <v>0</v>
      </c>
      <c r="G3" s="5" t="s">
        <v>17</v>
      </c>
      <c r="H3" s="3"/>
      <c r="I3" s="3"/>
      <c r="J3" s="3"/>
      <c r="K3" s="3"/>
      <c r="M3" s="25"/>
      <c r="N3" s="25"/>
      <c r="O3" s="25"/>
      <c r="P3" s="25"/>
      <c r="Q3" s="25"/>
      <c r="R3" s="25"/>
      <c r="S3" s="26"/>
      <c r="T3" s="27"/>
      <c r="W3" s="11" t="s">
        <v>34</v>
      </c>
      <c r="X3" s="12">
        <f>SUM(O:O)</f>
        <v>0</v>
      </c>
    </row>
    <row r="4" spans="1:178" s="10" customFormat="1" x14ac:dyDescent="0.3">
      <c r="A4" s="3"/>
      <c r="B4" s="4" t="s">
        <v>18</v>
      </c>
      <c r="C4" s="6"/>
      <c r="D4" s="3"/>
      <c r="E4" s="3"/>
      <c r="F4" s="4" t="s">
        <v>19</v>
      </c>
      <c r="G4" s="5" t="s">
        <v>56</v>
      </c>
      <c r="H4" s="3"/>
      <c r="I4" s="3"/>
      <c r="J4" s="3"/>
      <c r="K4" s="3"/>
      <c r="M4" s="25"/>
      <c r="N4" s="25"/>
      <c r="O4" s="25"/>
      <c r="P4" s="25"/>
      <c r="Q4" s="28"/>
      <c r="R4" s="29"/>
      <c r="S4" s="30"/>
      <c r="T4" s="27"/>
      <c r="W4" s="11" t="s">
        <v>34</v>
      </c>
      <c r="X4" s="12">
        <f>SUM(P:P)</f>
        <v>0</v>
      </c>
    </row>
    <row r="5" spans="1:178" s="10" customFormat="1" x14ac:dyDescent="0.3">
      <c r="A5" s="3"/>
      <c r="B5" s="4" t="s">
        <v>21</v>
      </c>
      <c r="C5" s="6" t="s">
        <v>35</v>
      </c>
      <c r="D5" s="3"/>
      <c r="E5" s="4"/>
      <c r="F5" s="3"/>
      <c r="G5" s="3"/>
      <c r="H5" s="3"/>
      <c r="I5" s="3"/>
      <c r="J5" s="3"/>
      <c r="K5" s="3"/>
      <c r="M5" s="25"/>
      <c r="N5" s="25"/>
      <c r="O5" s="25"/>
      <c r="P5" s="25"/>
      <c r="Q5" s="28"/>
      <c r="R5" s="29"/>
      <c r="S5" s="30"/>
      <c r="T5" s="27"/>
      <c r="W5" s="11" t="s">
        <v>34</v>
      </c>
      <c r="X5" s="12">
        <f>SUM(Q:Q)</f>
        <v>0</v>
      </c>
    </row>
    <row r="6" spans="1:178" s="10" customFormat="1" x14ac:dyDescent="0.3">
      <c r="A6" s="3"/>
      <c r="B6" s="3" t="s">
        <v>11</v>
      </c>
      <c r="C6" s="8"/>
      <c r="D6" s="3"/>
      <c r="E6" s="3"/>
      <c r="F6" s="3"/>
      <c r="G6" s="3"/>
      <c r="H6" s="3"/>
      <c r="I6" s="3"/>
      <c r="J6" s="3"/>
      <c r="K6" s="3"/>
      <c r="M6" s="25"/>
      <c r="N6" s="25"/>
      <c r="O6" s="25"/>
      <c r="P6" s="25"/>
      <c r="Q6" s="28"/>
      <c r="R6" s="29"/>
      <c r="S6" s="30"/>
      <c r="T6" s="27"/>
      <c r="W6" s="11" t="s">
        <v>36</v>
      </c>
      <c r="X6" s="12">
        <f>SUM(R:R)</f>
        <v>0</v>
      </c>
    </row>
    <row r="7" spans="1:178" s="10" customFormat="1" x14ac:dyDescent="0.3">
      <c r="A7" s="3"/>
      <c r="B7" s="3"/>
      <c r="C7" s="3"/>
      <c r="D7" s="3"/>
      <c r="E7" s="3"/>
      <c r="F7" s="3"/>
      <c r="G7" s="3"/>
      <c r="H7" s="3"/>
      <c r="I7" s="3"/>
      <c r="J7" s="3"/>
      <c r="K7" s="3"/>
      <c r="M7" s="25"/>
      <c r="N7" s="25"/>
      <c r="O7" s="25"/>
      <c r="P7" s="25"/>
      <c r="Q7" s="28"/>
      <c r="R7" s="29"/>
      <c r="S7" s="30"/>
      <c r="T7" s="27"/>
      <c r="W7" s="11" t="s">
        <v>37</v>
      </c>
      <c r="X7" s="12">
        <f>SUM(S:S)</f>
        <v>0</v>
      </c>
    </row>
    <row r="8" spans="1:178" s="10" customFormat="1" x14ac:dyDescent="0.3">
      <c r="A8" s="9"/>
      <c r="E8" s="11" t="s">
        <v>7</v>
      </c>
      <c r="F8" s="12" t="str">
        <f>$C$1</f>
        <v>R. Abbott</v>
      </c>
      <c r="H8" s="13"/>
      <c r="I8" s="11" t="s">
        <v>12</v>
      </c>
      <c r="J8" s="14" t="str">
        <f>$G$2</f>
        <v>AA-SM-102-081</v>
      </c>
      <c r="K8" s="15"/>
      <c r="L8" s="32"/>
      <c r="M8" s="25"/>
      <c r="N8" s="25"/>
      <c r="O8" s="25"/>
      <c r="P8" s="25"/>
      <c r="Q8" s="25"/>
      <c r="R8" s="25"/>
      <c r="S8" s="25"/>
      <c r="T8" s="25"/>
    </row>
    <row r="9" spans="1:178" s="10" customFormat="1" x14ac:dyDescent="0.3">
      <c r="E9" s="11" t="s">
        <v>8</v>
      </c>
      <c r="F9" s="13" t="str">
        <f>$C$2</f>
        <v xml:space="preserve"> </v>
      </c>
      <c r="H9" s="13"/>
      <c r="I9" s="11" t="s">
        <v>13</v>
      </c>
      <c r="J9" s="15" t="str">
        <f>$G$3</f>
        <v>IR</v>
      </c>
      <c r="K9" s="15"/>
      <c r="L9" s="32"/>
      <c r="M9" s="25">
        <v>1</v>
      </c>
      <c r="N9" s="25"/>
      <c r="O9" s="25"/>
      <c r="P9" s="25"/>
      <c r="Q9" s="25"/>
      <c r="R9" s="25"/>
      <c r="S9" s="25"/>
      <c r="T9" s="25"/>
    </row>
    <row r="10" spans="1:178" s="10" customFormat="1" x14ac:dyDescent="0.3">
      <c r="E10" s="11" t="s">
        <v>1</v>
      </c>
      <c r="F10" s="13" t="str">
        <f>$C$3</f>
        <v>20/10/2013</v>
      </c>
      <c r="H10" s="13"/>
      <c r="I10" s="11" t="s">
        <v>14</v>
      </c>
      <c r="J10" s="12" t="str">
        <f>L10&amp;" of "&amp;$G$1</f>
        <v>1 of 4</v>
      </c>
      <c r="K10" s="13"/>
      <c r="L10" s="32">
        <f>SUM($M$1:M9)</f>
        <v>1</v>
      </c>
      <c r="M10" s="25"/>
      <c r="N10" s="25"/>
      <c r="O10" s="25"/>
      <c r="P10" s="25"/>
      <c r="Q10" s="25"/>
      <c r="R10" s="25"/>
      <c r="S10" s="25"/>
      <c r="T10" s="25"/>
    </row>
    <row r="11" spans="1:178" s="10" customFormat="1" x14ac:dyDescent="0.3">
      <c r="A11" s="73"/>
      <c r="B11" s="73"/>
      <c r="C11" s="73"/>
      <c r="D11" s="73"/>
      <c r="E11" s="11" t="s">
        <v>2</v>
      </c>
      <c r="F11" s="13" t="str">
        <f>$C$5</f>
        <v>STANDARD SPREADSHEET METHOD</v>
      </c>
      <c r="I11" s="16"/>
      <c r="J11" s="12"/>
      <c r="M11" s="25"/>
      <c r="N11" s="25"/>
      <c r="O11" s="25"/>
      <c r="P11" s="25"/>
      <c r="Q11" s="25"/>
      <c r="R11" s="25"/>
      <c r="S11" s="25"/>
      <c r="T11" s="25"/>
    </row>
    <row r="12" spans="1:178" s="31" customFormat="1" ht="15.6" x14ac:dyDescent="0.3">
      <c r="A12" s="33"/>
      <c r="B12" s="18" t="str">
        <f>$G$4</f>
        <v>INTERACTION OF CORED PANEL BUCKLING EFFECTS</v>
      </c>
      <c r="C12" s="33"/>
      <c r="D12" s="33"/>
      <c r="E12" s="33"/>
      <c r="F12" s="33"/>
      <c r="G12" s="33"/>
      <c r="H12" s="33"/>
      <c r="I12"/>
      <c r="J12" s="33"/>
      <c r="K12" s="33"/>
      <c r="L12" s="34"/>
      <c r="M12" s="35"/>
      <c r="N12" s="35"/>
      <c r="O12" s="35"/>
      <c r="P12" s="35"/>
      <c r="Q12" s="35"/>
      <c r="R12" s="35"/>
      <c r="S12" s="35"/>
      <c r="T12" s="35"/>
      <c r="U12" s="34"/>
      <c r="AL12" s="36"/>
      <c r="AM12" s="36"/>
    </row>
    <row r="13" spans="1:178" ht="13.5" customHeight="1" x14ac:dyDescent="0.3">
      <c r="A13" s="3"/>
      <c r="B13" s="88" t="s">
        <v>57</v>
      </c>
      <c r="C13" s="88"/>
      <c r="D13" s="3"/>
      <c r="E13" s="50"/>
      <c r="F13" s="3"/>
      <c r="G13" s="3"/>
      <c r="H13" s="3"/>
      <c r="I13" s="3"/>
      <c r="J13" s="51"/>
      <c r="K13" s="3"/>
      <c r="V13" s="54"/>
      <c r="W13" s="54"/>
      <c r="X13" s="54"/>
      <c r="Y13" s="54"/>
      <c r="Z13" s="54"/>
      <c r="AA13" s="55">
        <v>0</v>
      </c>
      <c r="AB13" s="55">
        <f t="shared" ref="AB13:AB33" si="0">(1-(AA13^$AF$25))^(1/$AF$26)</f>
        <v>1</v>
      </c>
      <c r="AC13" s="54"/>
      <c r="AD13" s="54"/>
      <c r="AE13" s="54">
        <v>0</v>
      </c>
      <c r="AF13" s="54">
        <v>0</v>
      </c>
      <c r="AI13" s="56"/>
      <c r="AJ13" s="56"/>
      <c r="AK13" s="56"/>
      <c r="AL13" s="56"/>
      <c r="AM13" s="56"/>
      <c r="AN13" s="56"/>
      <c r="AO13" s="56"/>
      <c r="AP13" s="56"/>
      <c r="AQ13" s="56"/>
      <c r="AR13" s="56"/>
      <c r="AS13" s="56"/>
      <c r="AT13" s="56"/>
      <c r="AU13" s="56"/>
      <c r="AV13" s="56"/>
      <c r="AW13" s="56"/>
      <c r="AX13" s="56"/>
      <c r="AY13" s="56"/>
      <c r="AZ13" s="56"/>
      <c r="BA13" s="56"/>
      <c r="BB13" s="56"/>
      <c r="BC13" s="56"/>
      <c r="BD13" s="56"/>
      <c r="BE13" s="56"/>
      <c r="BF13" s="56"/>
      <c r="BG13" s="56"/>
      <c r="BH13" s="56"/>
      <c r="BI13" s="56"/>
      <c r="BJ13" s="56"/>
      <c r="BK13" s="56"/>
      <c r="BL13" s="56"/>
      <c r="BM13" s="56"/>
      <c r="BN13" s="56"/>
      <c r="BO13" s="56"/>
      <c r="BP13" s="56"/>
      <c r="BQ13" s="56"/>
      <c r="BR13" s="56"/>
      <c r="BS13" s="56"/>
      <c r="BT13" s="56"/>
      <c r="BU13" s="56"/>
      <c r="BV13" s="56"/>
      <c r="BW13" s="56"/>
      <c r="BX13" s="56"/>
      <c r="BY13" s="56"/>
      <c r="BZ13" s="56"/>
      <c r="CA13" s="56"/>
      <c r="CB13" s="56"/>
      <c r="CC13" s="56"/>
      <c r="CD13" s="56"/>
      <c r="CE13" s="56"/>
      <c r="CF13" s="56"/>
      <c r="CG13" s="56"/>
      <c r="CH13" s="56"/>
      <c r="CI13" s="56"/>
      <c r="CJ13" s="56"/>
      <c r="CK13" s="56"/>
      <c r="CL13" s="56"/>
      <c r="CM13" s="56"/>
      <c r="CN13" s="56"/>
      <c r="CO13" s="56"/>
      <c r="CP13" s="56"/>
      <c r="CQ13" s="56"/>
      <c r="CR13" s="56"/>
      <c r="CS13" s="56"/>
      <c r="CT13" s="56"/>
      <c r="CU13" s="56"/>
      <c r="CV13" s="56"/>
      <c r="CW13" s="56"/>
      <c r="CX13" s="56"/>
      <c r="CY13" s="56"/>
      <c r="CZ13" s="56"/>
      <c r="DA13" s="56"/>
      <c r="DB13" s="56"/>
      <c r="DC13" s="56"/>
      <c r="DD13" s="56"/>
      <c r="DE13" s="56"/>
      <c r="DF13" s="56"/>
      <c r="DG13" s="56"/>
      <c r="DH13" s="56"/>
      <c r="DI13" s="56"/>
      <c r="DJ13" s="56"/>
      <c r="DK13" s="56"/>
      <c r="DL13" s="56"/>
      <c r="DM13" s="56"/>
      <c r="DN13" s="56"/>
      <c r="DO13" s="56"/>
      <c r="DP13" s="56"/>
      <c r="DQ13" s="56"/>
      <c r="DR13" s="56"/>
      <c r="DS13" s="56"/>
      <c r="DT13" s="56"/>
      <c r="DU13" s="56"/>
      <c r="DV13" s="56"/>
      <c r="DW13" s="56"/>
      <c r="DX13" s="56"/>
      <c r="DY13" s="56"/>
      <c r="DZ13" s="56"/>
      <c r="EA13" s="56"/>
      <c r="EB13" s="56"/>
      <c r="EC13" s="56"/>
      <c r="ED13" s="56"/>
      <c r="EE13" s="56"/>
      <c r="EF13" s="56"/>
      <c r="EG13" s="56"/>
      <c r="EH13" s="56"/>
      <c r="EI13" s="56"/>
      <c r="EJ13" s="56"/>
      <c r="EK13" s="56"/>
      <c r="EL13" s="56"/>
      <c r="EM13" s="56"/>
      <c r="EN13" s="56"/>
      <c r="EO13" s="56"/>
      <c r="EP13" s="56"/>
      <c r="EQ13" s="56"/>
      <c r="ER13" s="56"/>
      <c r="ES13" s="56"/>
      <c r="ET13" s="56"/>
      <c r="EU13" s="56"/>
      <c r="EV13" s="56"/>
      <c r="EW13" s="56"/>
      <c r="EX13" s="56"/>
      <c r="EY13" s="56"/>
      <c r="EZ13" s="56"/>
      <c r="FA13" s="56"/>
      <c r="FB13" s="56"/>
      <c r="FC13" s="56"/>
      <c r="FD13" s="56"/>
      <c r="FE13" s="56"/>
      <c r="FF13" s="56"/>
      <c r="FG13" s="56"/>
      <c r="FH13" s="56"/>
      <c r="FI13" s="56"/>
      <c r="FJ13" s="56"/>
      <c r="FK13" s="56"/>
      <c r="FL13" s="56"/>
      <c r="FM13" s="56"/>
      <c r="FN13" s="56"/>
      <c r="FO13" s="56"/>
      <c r="FP13" s="56"/>
      <c r="FQ13" s="56"/>
      <c r="FR13" s="56"/>
      <c r="FS13" s="56"/>
      <c r="FT13" s="56"/>
      <c r="FU13" s="56"/>
      <c r="FV13" s="56"/>
    </row>
    <row r="14" spans="1:178" x14ac:dyDescent="0.3">
      <c r="V14" s="54">
        <f>-Z14/(Y14-AD23)</f>
        <v>0.32432432432432423</v>
      </c>
      <c r="W14" s="54">
        <f t="shared" ref="W14:W33" si="1">Y14*V14+Z14</f>
        <v>0.67567567567567544</v>
      </c>
      <c r="X14" s="54">
        <f t="shared" ref="X14:X33" si="2">(V14^2+W14^2)^0.5</f>
        <v>0.74948241210065092</v>
      </c>
      <c r="Y14" s="54">
        <f t="shared" ref="Y14:Y33" si="3">(AB14-AB13)/(AA14-AA13)</f>
        <v>-1.0000000000000009</v>
      </c>
      <c r="Z14" s="54">
        <f t="shared" ref="Z14:Z33" si="4">AB14-AA14*Y14</f>
        <v>1</v>
      </c>
      <c r="AA14" s="55">
        <v>0.05</v>
      </c>
      <c r="AB14" s="55">
        <f t="shared" si="0"/>
        <v>0.95</v>
      </c>
      <c r="AC14" s="54"/>
      <c r="AD14" s="54">
        <v>20</v>
      </c>
      <c r="AE14" s="54">
        <f>AF18</f>
        <v>0.67567567567567544</v>
      </c>
      <c r="AF14" s="54">
        <f>AE18</f>
        <v>0.32432432432432423</v>
      </c>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56"/>
      <c r="BS14" s="56"/>
      <c r="BT14" s="56"/>
      <c r="BU14" s="56"/>
      <c r="BV14" s="56"/>
      <c r="BW14" s="56"/>
      <c r="BX14" s="56"/>
      <c r="BY14" s="56"/>
      <c r="BZ14" s="56"/>
      <c r="CA14" s="56"/>
      <c r="CB14" s="56"/>
      <c r="CC14" s="56"/>
      <c r="CD14" s="56"/>
      <c r="CE14" s="56"/>
      <c r="CF14" s="56"/>
      <c r="CG14" s="56"/>
      <c r="CH14" s="56"/>
      <c r="CI14" s="56"/>
      <c r="CJ14" s="56"/>
      <c r="CK14" s="56"/>
      <c r="CL14" s="56"/>
      <c r="CM14" s="56"/>
      <c r="CN14" s="56"/>
      <c r="CO14" s="56"/>
      <c r="CP14" s="56"/>
      <c r="CQ14" s="56"/>
      <c r="CR14" s="56"/>
      <c r="CS14" s="56"/>
      <c r="CT14" s="56"/>
      <c r="CU14" s="56"/>
      <c r="CV14" s="56"/>
      <c r="CW14" s="56"/>
      <c r="CX14" s="56"/>
      <c r="CY14" s="56"/>
      <c r="CZ14" s="56"/>
      <c r="DA14" s="56"/>
      <c r="DB14" s="56"/>
      <c r="DC14" s="56"/>
      <c r="DD14" s="56"/>
      <c r="DE14" s="56"/>
      <c r="DF14" s="56"/>
      <c r="DG14" s="56"/>
      <c r="DH14" s="56"/>
      <c r="DI14" s="56"/>
      <c r="DJ14" s="56"/>
      <c r="DK14" s="56"/>
      <c r="DL14" s="56"/>
      <c r="DM14" s="56"/>
      <c r="DN14" s="56"/>
      <c r="DO14" s="56"/>
      <c r="DP14" s="56"/>
      <c r="DQ14" s="56"/>
      <c r="DR14" s="56"/>
      <c r="DS14" s="56"/>
      <c r="DT14" s="56"/>
      <c r="DU14" s="56"/>
      <c r="DV14" s="56"/>
      <c r="DW14" s="56"/>
      <c r="DX14" s="56"/>
      <c r="DY14" s="56"/>
      <c r="DZ14" s="56"/>
      <c r="EA14" s="56"/>
      <c r="EB14" s="56"/>
      <c r="EC14" s="56"/>
      <c r="ED14" s="56"/>
      <c r="EE14" s="56"/>
      <c r="EF14" s="56"/>
      <c r="EG14" s="56"/>
      <c r="EH14" s="56"/>
      <c r="EI14" s="56"/>
      <c r="EJ14" s="56"/>
      <c r="EK14" s="56"/>
      <c r="EL14" s="56"/>
      <c r="EM14" s="56"/>
      <c r="EN14" s="56"/>
      <c r="EO14" s="56"/>
      <c r="EP14" s="56"/>
      <c r="EQ14" s="56"/>
      <c r="ER14" s="56"/>
      <c r="ES14" s="56"/>
      <c r="ET14" s="56"/>
      <c r="EU14" s="56"/>
      <c r="EV14" s="56"/>
      <c r="EW14" s="56"/>
      <c r="EX14" s="56"/>
      <c r="EY14" s="56"/>
      <c r="EZ14" s="56"/>
      <c r="FA14" s="56"/>
      <c r="FB14" s="56"/>
      <c r="FC14" s="56"/>
      <c r="FD14" s="56"/>
      <c r="FE14" s="56"/>
      <c r="FF14" s="56"/>
      <c r="FG14" s="56"/>
      <c r="FH14" s="56"/>
      <c r="FI14" s="56"/>
      <c r="FJ14" s="56"/>
      <c r="FK14" s="56"/>
      <c r="FL14" s="56"/>
      <c r="FM14" s="56"/>
      <c r="FN14" s="56"/>
      <c r="FO14" s="56"/>
      <c r="FP14" s="56"/>
      <c r="FQ14" s="56"/>
      <c r="FR14" s="56"/>
      <c r="FS14" s="56"/>
      <c r="FT14" s="56"/>
      <c r="FU14" s="56"/>
      <c r="FV14" s="56"/>
    </row>
    <row r="15" spans="1:178" x14ac:dyDescent="0.3">
      <c r="A15" s="4"/>
      <c r="B15" s="82" t="s">
        <v>65</v>
      </c>
      <c r="C15" s="4"/>
      <c r="D15" s="4"/>
      <c r="E15" s="3"/>
      <c r="F15" s="3"/>
      <c r="G15" s="3"/>
      <c r="H15"/>
      <c r="I15" s="60"/>
      <c r="J15" s="3"/>
      <c r="K15" s="3"/>
      <c r="V15" s="54">
        <f>Z15/(AD23-Y15)</f>
        <v>0.3243243243243244</v>
      </c>
      <c r="W15" s="54">
        <f t="shared" si="1"/>
        <v>0.67567567567567588</v>
      </c>
      <c r="X15" s="54">
        <f t="shared" si="2"/>
        <v>0.74948241210065147</v>
      </c>
      <c r="Y15" s="54">
        <f t="shared" si="3"/>
        <v>-0.99999999999999867</v>
      </c>
      <c r="Z15" s="54">
        <f t="shared" si="4"/>
        <v>0.99999999999999989</v>
      </c>
      <c r="AA15" s="55">
        <v>0.1</v>
      </c>
      <c r="AB15" s="55">
        <f t="shared" si="0"/>
        <v>0.9</v>
      </c>
      <c r="AC15" s="54"/>
      <c r="AD15" s="54"/>
      <c r="AE15" s="54"/>
      <c r="AF15" s="54"/>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56"/>
      <c r="BS15" s="56"/>
      <c r="BT15" s="56"/>
      <c r="BU15" s="56"/>
      <c r="BV15" s="56"/>
      <c r="BW15" s="56"/>
      <c r="BX15" s="56"/>
      <c r="BY15" s="56"/>
      <c r="BZ15" s="56"/>
      <c r="CA15" s="56"/>
      <c r="CB15" s="56"/>
      <c r="CC15" s="56"/>
      <c r="CD15" s="56"/>
      <c r="CE15" s="56"/>
      <c r="CF15" s="56"/>
      <c r="CG15" s="56"/>
      <c r="CH15" s="56"/>
      <c r="CI15" s="56"/>
      <c r="CJ15" s="56"/>
      <c r="CK15" s="56"/>
      <c r="CL15" s="56"/>
      <c r="CM15" s="56"/>
      <c r="CN15" s="56"/>
      <c r="CO15" s="56"/>
      <c r="CP15" s="56"/>
      <c r="CQ15" s="56"/>
      <c r="CR15" s="56"/>
      <c r="CS15" s="56"/>
      <c r="CT15" s="56"/>
      <c r="CU15" s="56"/>
      <c r="CV15" s="56"/>
      <c r="CW15" s="56"/>
      <c r="CX15" s="56"/>
      <c r="CY15" s="56"/>
      <c r="CZ15" s="56"/>
      <c r="DA15" s="56"/>
      <c r="DB15" s="56"/>
      <c r="DC15" s="56"/>
      <c r="DD15" s="56"/>
      <c r="DE15" s="56"/>
      <c r="DF15" s="56"/>
      <c r="DG15" s="56"/>
      <c r="DH15" s="56"/>
      <c r="DI15" s="56"/>
      <c r="DJ15" s="56"/>
      <c r="DK15" s="56"/>
      <c r="DL15" s="56"/>
      <c r="DM15" s="56"/>
      <c r="DN15" s="56"/>
      <c r="DO15" s="56"/>
      <c r="DP15" s="56"/>
      <c r="DQ15" s="56"/>
      <c r="DR15" s="56"/>
      <c r="DS15" s="56"/>
      <c r="DT15" s="56"/>
      <c r="DU15" s="56"/>
      <c r="DV15" s="56"/>
      <c r="DW15" s="56"/>
      <c r="DX15" s="56"/>
      <c r="DY15" s="56"/>
      <c r="DZ15" s="56"/>
      <c r="EA15" s="56"/>
      <c r="EB15" s="56"/>
      <c r="EC15" s="56"/>
      <c r="ED15" s="56"/>
      <c r="EE15" s="56"/>
      <c r="EF15" s="56"/>
      <c r="EG15" s="56"/>
      <c r="EH15" s="56"/>
      <c r="EI15" s="56"/>
      <c r="EJ15" s="56"/>
      <c r="EK15" s="56"/>
      <c r="EL15" s="56"/>
      <c r="EM15" s="56"/>
      <c r="EN15" s="56"/>
      <c r="EO15" s="56"/>
      <c r="EP15" s="56"/>
      <c r="EQ15" s="56"/>
      <c r="ER15" s="56"/>
      <c r="ES15" s="56"/>
      <c r="ET15" s="56"/>
      <c r="EU15" s="56"/>
      <c r="EV15" s="56"/>
      <c r="EW15" s="56"/>
      <c r="EX15" s="56"/>
      <c r="EY15" s="56"/>
      <c r="EZ15" s="56"/>
      <c r="FA15" s="56"/>
      <c r="FB15" s="56"/>
      <c r="FC15" s="56"/>
      <c r="FD15" s="56"/>
      <c r="FE15" s="56"/>
      <c r="FF15" s="56"/>
      <c r="FG15" s="56"/>
      <c r="FH15" s="56"/>
      <c r="FI15" s="56"/>
      <c r="FJ15" s="56"/>
      <c r="FK15" s="56"/>
      <c r="FL15" s="56"/>
      <c r="FM15" s="56"/>
      <c r="FN15" s="56"/>
      <c r="FO15" s="56"/>
      <c r="FP15" s="56"/>
      <c r="FQ15" s="56"/>
      <c r="FR15" s="56"/>
      <c r="FS15" s="56"/>
      <c r="FT15" s="56"/>
      <c r="FU15" s="56"/>
      <c r="FV15" s="56"/>
    </row>
    <row r="16" spans="1:178" x14ac:dyDescent="0.3">
      <c r="A16" s="3"/>
      <c r="B16" s="3"/>
      <c r="C16" s="3"/>
      <c r="D16" s="3"/>
      <c r="E16" s="3"/>
      <c r="F16" s="3"/>
      <c r="G16" s="3"/>
      <c r="H16" s="3"/>
      <c r="I16" s="60"/>
      <c r="J16" s="3"/>
      <c r="K16" s="3"/>
      <c r="V16" s="54">
        <f>Z16/(AD23-Y16)</f>
        <v>0.32432432432432423</v>
      </c>
      <c r="W16" s="54">
        <f t="shared" si="1"/>
        <v>0.67567567567567566</v>
      </c>
      <c r="X16" s="54">
        <f t="shared" si="2"/>
        <v>0.74948241210065114</v>
      </c>
      <c r="Y16" s="54">
        <f t="shared" si="3"/>
        <v>-1.0000000000000011</v>
      </c>
      <c r="Z16" s="54">
        <f t="shared" si="4"/>
        <v>1.0000000000000002</v>
      </c>
      <c r="AA16" s="55">
        <v>0.15</v>
      </c>
      <c r="AB16" s="55">
        <f t="shared" si="0"/>
        <v>0.85</v>
      </c>
      <c r="AC16" s="54"/>
      <c r="AD16" s="54"/>
      <c r="AE16" s="54"/>
      <c r="AF16" s="54">
        <f>MIN(X14:X33)</f>
        <v>0.74948241210065092</v>
      </c>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c r="CG16" s="56"/>
      <c r="CH16" s="56"/>
      <c r="CI16" s="56"/>
      <c r="CJ16" s="56"/>
      <c r="CK16" s="56"/>
      <c r="CL16" s="56"/>
      <c r="CM16" s="56"/>
      <c r="CN16" s="56"/>
      <c r="CO16" s="56"/>
      <c r="CP16" s="56"/>
      <c r="CQ16" s="56"/>
      <c r="CR16" s="56"/>
      <c r="CS16" s="56"/>
      <c r="CT16" s="56"/>
      <c r="CU16" s="56"/>
      <c r="CV16" s="56"/>
      <c r="CW16" s="56"/>
      <c r="CX16" s="56"/>
      <c r="CY16" s="56"/>
      <c r="CZ16" s="56"/>
      <c r="DA16" s="56"/>
      <c r="DB16" s="56"/>
      <c r="DC16" s="56"/>
      <c r="DD16" s="56"/>
      <c r="DE16" s="56"/>
      <c r="DF16" s="56"/>
      <c r="DG16" s="56"/>
      <c r="DH16" s="56"/>
      <c r="DI16" s="56"/>
      <c r="DJ16" s="56"/>
      <c r="DK16" s="56"/>
      <c r="DL16" s="56"/>
      <c r="DM16" s="56"/>
      <c r="DN16" s="56"/>
      <c r="DO16" s="56"/>
      <c r="DP16" s="56"/>
      <c r="DQ16" s="56"/>
      <c r="DR16" s="56"/>
      <c r="DS16" s="56"/>
      <c r="DT16" s="56"/>
      <c r="DU16" s="56"/>
      <c r="DV16" s="56"/>
      <c r="DW16" s="56"/>
      <c r="DX16" s="56"/>
      <c r="DY16" s="56"/>
      <c r="DZ16" s="56"/>
      <c r="EA16" s="56"/>
      <c r="EB16" s="56"/>
      <c r="EC16" s="56"/>
      <c r="ED16" s="56"/>
      <c r="EE16" s="56"/>
      <c r="EF16" s="56"/>
      <c r="EG16" s="56"/>
      <c r="EH16" s="56"/>
      <c r="EI16" s="56"/>
      <c r="EJ16" s="56"/>
      <c r="EK16" s="56"/>
      <c r="EL16" s="56"/>
      <c r="EM16" s="56"/>
      <c r="EN16" s="56"/>
      <c r="EO16" s="56"/>
      <c r="EP16" s="56"/>
      <c r="EQ16" s="56"/>
      <c r="ER16" s="56"/>
      <c r="ES16" s="56"/>
      <c r="ET16" s="56"/>
      <c r="EU16" s="56"/>
      <c r="EV16" s="56"/>
      <c r="EW16" s="56"/>
      <c r="EX16" s="56"/>
      <c r="EY16" s="56"/>
      <c r="EZ16" s="56"/>
      <c r="FA16" s="56"/>
      <c r="FB16" s="56"/>
      <c r="FC16" s="56"/>
      <c r="FD16" s="56"/>
      <c r="FE16" s="56"/>
      <c r="FF16" s="56"/>
      <c r="FG16" s="56"/>
      <c r="FH16" s="56"/>
      <c r="FI16" s="56"/>
      <c r="FJ16" s="56"/>
      <c r="FK16" s="56"/>
      <c r="FL16" s="56"/>
      <c r="FM16" s="56"/>
      <c r="FN16" s="56"/>
      <c r="FO16" s="56"/>
      <c r="FP16" s="56"/>
      <c r="FQ16" s="56"/>
      <c r="FR16" s="56"/>
      <c r="FS16" s="56"/>
      <c r="FT16" s="56"/>
      <c r="FU16" s="56"/>
      <c r="FV16" s="56"/>
    </row>
    <row r="17" spans="1:178" x14ac:dyDescent="0.3">
      <c r="B17" s="54" t="s">
        <v>63</v>
      </c>
      <c r="E17" s="3"/>
      <c r="F17" s="3"/>
      <c r="G17" s="60"/>
      <c r="H17" s="3"/>
      <c r="I17" s="3"/>
      <c r="V17" s="54">
        <f>Z17/(AD23-Y17)</f>
        <v>0.3243243243243244</v>
      </c>
      <c r="W17" s="54">
        <f t="shared" si="1"/>
        <v>0.67567567567567588</v>
      </c>
      <c r="X17" s="54">
        <f t="shared" si="2"/>
        <v>0.74948241210065147</v>
      </c>
      <c r="Y17" s="54">
        <f t="shared" si="3"/>
        <v>-0.99999999999999833</v>
      </c>
      <c r="Z17" s="54">
        <f t="shared" si="4"/>
        <v>0.99999999999999978</v>
      </c>
      <c r="AA17" s="55">
        <v>0.2</v>
      </c>
      <c r="AB17" s="55">
        <f t="shared" si="0"/>
        <v>0.8</v>
      </c>
      <c r="AC17" s="54"/>
      <c r="AD17" s="54"/>
      <c r="AE17" s="54"/>
      <c r="AF17" s="54"/>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c r="CG17" s="56"/>
      <c r="CH17" s="56"/>
      <c r="CI17" s="56"/>
      <c r="CJ17" s="56"/>
      <c r="CK17" s="56"/>
      <c r="CL17" s="56"/>
      <c r="CM17" s="56"/>
      <c r="CN17" s="56"/>
      <c r="CO17" s="56"/>
      <c r="CP17" s="56"/>
      <c r="CQ17" s="56"/>
      <c r="CR17" s="56"/>
      <c r="CS17" s="56"/>
      <c r="CT17" s="56"/>
      <c r="CU17" s="56"/>
      <c r="CV17" s="56"/>
      <c r="CW17" s="56"/>
      <c r="CX17" s="56"/>
      <c r="CY17" s="56"/>
      <c r="CZ17" s="56"/>
      <c r="DA17" s="56"/>
      <c r="DB17" s="56"/>
      <c r="DC17" s="56"/>
      <c r="DD17" s="56"/>
      <c r="DE17" s="56"/>
      <c r="DF17" s="56"/>
      <c r="DG17" s="56"/>
      <c r="DH17" s="56"/>
      <c r="DI17" s="56"/>
      <c r="DJ17" s="56"/>
      <c r="DK17" s="56"/>
      <c r="DL17" s="56"/>
      <c r="DM17" s="56"/>
      <c r="DN17" s="56"/>
      <c r="DO17" s="56"/>
      <c r="DP17" s="56"/>
      <c r="DQ17" s="56"/>
      <c r="DR17" s="56"/>
      <c r="DS17" s="56"/>
      <c r="DT17" s="56"/>
      <c r="DU17" s="56"/>
      <c r="DV17" s="56"/>
      <c r="DW17" s="56"/>
      <c r="DX17" s="56"/>
      <c r="DY17" s="56"/>
      <c r="DZ17" s="56"/>
      <c r="EA17" s="56"/>
      <c r="EB17" s="56"/>
      <c r="EC17" s="56"/>
      <c r="ED17" s="56"/>
      <c r="EE17" s="56"/>
      <c r="EF17" s="56"/>
      <c r="EG17" s="56"/>
      <c r="EH17" s="56"/>
      <c r="EI17" s="56"/>
      <c r="EJ17" s="56"/>
      <c r="EK17" s="56"/>
      <c r="EL17" s="56"/>
      <c r="EM17" s="56"/>
      <c r="EN17" s="56"/>
      <c r="EO17" s="56"/>
      <c r="EP17" s="56"/>
      <c r="EQ17" s="56"/>
      <c r="ER17" s="56"/>
      <c r="ES17" s="56"/>
      <c r="ET17" s="56"/>
      <c r="EU17" s="56"/>
      <c r="EV17" s="56"/>
      <c r="EW17" s="56"/>
      <c r="EX17" s="56"/>
      <c r="EY17" s="56"/>
      <c r="EZ17" s="56"/>
      <c r="FA17" s="56"/>
      <c r="FB17" s="56"/>
      <c r="FC17" s="56"/>
      <c r="FD17" s="56"/>
      <c r="FE17" s="56"/>
      <c r="FF17" s="56"/>
      <c r="FG17" s="56"/>
      <c r="FH17" s="56"/>
      <c r="FI17" s="56"/>
      <c r="FJ17" s="56"/>
      <c r="FK17" s="56"/>
      <c r="FL17" s="56"/>
      <c r="FM17" s="56"/>
      <c r="FN17" s="56"/>
      <c r="FO17" s="56"/>
      <c r="FP17" s="56"/>
      <c r="FQ17" s="56"/>
      <c r="FR17" s="56"/>
      <c r="FS17" s="56"/>
      <c r="FT17" s="56"/>
      <c r="FU17" s="56"/>
      <c r="FV17" s="56"/>
    </row>
    <row r="18" spans="1:178" ht="15" x14ac:dyDescent="0.35">
      <c r="B18" s="57" t="s">
        <v>61</v>
      </c>
      <c r="C18" s="74">
        <v>12</v>
      </c>
      <c r="D18" s="58" t="s">
        <v>58</v>
      </c>
      <c r="E18" s="3"/>
      <c r="F18" s="3"/>
      <c r="G18" s="60"/>
      <c r="H18" s="3"/>
      <c r="I18" s="3"/>
      <c r="V18" s="54">
        <f>Z18/(AD23-Y18)</f>
        <v>0.32432432432432423</v>
      </c>
      <c r="W18" s="54">
        <f t="shared" si="1"/>
        <v>0.67567567567567566</v>
      </c>
      <c r="X18" s="54">
        <f t="shared" si="2"/>
        <v>0.74948241210065114</v>
      </c>
      <c r="Y18" s="54">
        <f t="shared" si="3"/>
        <v>-1.0000000000000011</v>
      </c>
      <c r="Z18" s="54">
        <f t="shared" si="4"/>
        <v>1.0000000000000002</v>
      </c>
      <c r="AA18" s="55">
        <v>0.25</v>
      </c>
      <c r="AB18" s="55">
        <f t="shared" si="0"/>
        <v>0.75</v>
      </c>
      <c r="AC18" s="54"/>
      <c r="AD18" s="54"/>
      <c r="AE18" s="54">
        <f>INDEX(V14:V33,MATCH(AF16,X14:X33,0))</f>
        <v>0.32432432432432423</v>
      </c>
      <c r="AF18" s="54">
        <f>INDEX(W14:W33,MATCH(AF16,X14:X33,0))</f>
        <v>0.67567567567567544</v>
      </c>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c r="CG18" s="56"/>
      <c r="CH18" s="56"/>
      <c r="CI18" s="56"/>
      <c r="CJ18" s="56"/>
      <c r="CK18" s="56"/>
      <c r="CL18" s="56"/>
      <c r="CM18" s="56"/>
      <c r="CN18" s="56"/>
      <c r="CO18" s="56"/>
      <c r="CP18" s="56"/>
      <c r="CQ18" s="56"/>
      <c r="CR18" s="56"/>
      <c r="CS18" s="56"/>
      <c r="CT18" s="56"/>
      <c r="CU18" s="56"/>
      <c r="CV18" s="56"/>
      <c r="CW18" s="56"/>
      <c r="CX18" s="56"/>
      <c r="CY18" s="56"/>
      <c r="CZ18" s="56"/>
      <c r="DA18" s="56"/>
      <c r="DB18" s="56"/>
      <c r="DC18" s="56"/>
      <c r="DD18" s="56"/>
      <c r="DE18" s="56"/>
      <c r="DF18" s="56"/>
      <c r="DG18" s="56"/>
      <c r="DH18" s="56"/>
      <c r="DI18" s="56"/>
      <c r="DJ18" s="56"/>
      <c r="DK18" s="56"/>
      <c r="DL18" s="56"/>
      <c r="DM18" s="56"/>
      <c r="DN18" s="56"/>
      <c r="DO18" s="56"/>
      <c r="DP18" s="56"/>
      <c r="DQ18" s="56"/>
      <c r="DR18" s="56"/>
      <c r="DS18" s="56"/>
      <c r="DT18" s="56"/>
      <c r="DU18" s="56"/>
      <c r="DV18" s="56"/>
      <c r="DW18" s="56"/>
      <c r="DX18" s="56"/>
      <c r="DY18" s="56"/>
      <c r="DZ18" s="56"/>
      <c r="EA18" s="56"/>
      <c r="EB18" s="56"/>
      <c r="EC18" s="56"/>
      <c r="ED18" s="56"/>
      <c r="EE18" s="56"/>
      <c r="EF18" s="56"/>
      <c r="EG18" s="56"/>
      <c r="EH18" s="56"/>
      <c r="EI18" s="56"/>
      <c r="EJ18" s="56"/>
      <c r="EK18" s="56"/>
      <c r="EL18" s="56"/>
      <c r="EM18" s="56"/>
      <c r="EN18" s="56"/>
      <c r="EO18" s="56"/>
      <c r="EP18" s="56"/>
      <c r="EQ18" s="56"/>
      <c r="ER18" s="56"/>
      <c r="ES18" s="56"/>
      <c r="ET18" s="56"/>
      <c r="EU18" s="56"/>
      <c r="EV18" s="56"/>
      <c r="EW18" s="56"/>
      <c r="EX18" s="56"/>
      <c r="EY18" s="56"/>
      <c r="EZ18" s="56"/>
      <c r="FA18" s="56"/>
      <c r="FB18" s="56"/>
      <c r="FC18" s="56"/>
      <c r="FD18" s="56"/>
      <c r="FE18" s="56"/>
      <c r="FF18" s="56"/>
      <c r="FG18" s="56"/>
      <c r="FH18" s="56"/>
      <c r="FI18" s="56"/>
      <c r="FJ18" s="56"/>
      <c r="FK18" s="56"/>
      <c r="FL18" s="56"/>
      <c r="FM18" s="56"/>
      <c r="FN18" s="56"/>
      <c r="FO18" s="56"/>
      <c r="FP18" s="56"/>
      <c r="FQ18" s="56"/>
      <c r="FR18" s="56"/>
      <c r="FS18" s="56"/>
      <c r="FT18" s="56"/>
      <c r="FU18" s="56"/>
      <c r="FV18" s="56"/>
    </row>
    <row r="19" spans="1:178" ht="15" x14ac:dyDescent="0.35">
      <c r="B19" s="57" t="s">
        <v>62</v>
      </c>
      <c r="C19" s="74">
        <v>30</v>
      </c>
      <c r="D19" s="58" t="s">
        <v>58</v>
      </c>
      <c r="E19" s="3"/>
      <c r="F19" s="3"/>
      <c r="G19" s="60"/>
      <c r="H19" s="3"/>
      <c r="I19" s="3"/>
      <c r="V19" s="54">
        <f>Z19/(AD23-Y19)</f>
        <v>0.32432432432432423</v>
      </c>
      <c r="W19" s="54">
        <f t="shared" si="1"/>
        <v>0.67567567567567566</v>
      </c>
      <c r="X19" s="54">
        <f t="shared" si="2"/>
        <v>0.74948241210065114</v>
      </c>
      <c r="Y19" s="54">
        <f t="shared" si="3"/>
        <v>-1.0000000000000011</v>
      </c>
      <c r="Z19" s="54">
        <f t="shared" si="4"/>
        <v>1.0000000000000002</v>
      </c>
      <c r="AA19" s="55">
        <v>0.3</v>
      </c>
      <c r="AB19" s="55">
        <f t="shared" si="0"/>
        <v>0.7</v>
      </c>
      <c r="AC19" s="54"/>
      <c r="AD19" s="54"/>
      <c r="AE19" s="54"/>
      <c r="AF19" s="54">
        <f>(AE18^2+AF18^2)^0.5</f>
        <v>0.74948241210065092</v>
      </c>
      <c r="AG19" s="54"/>
      <c r="AH19" s="54"/>
      <c r="AI19" s="54"/>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c r="CG19" s="56"/>
      <c r="CH19" s="56"/>
      <c r="CI19" s="56"/>
      <c r="CJ19" s="56"/>
      <c r="CK19" s="56"/>
      <c r="CL19" s="56"/>
      <c r="CM19" s="56"/>
      <c r="CN19" s="56"/>
      <c r="CO19" s="56"/>
      <c r="CP19" s="56"/>
      <c r="CQ19" s="56"/>
      <c r="CR19" s="56"/>
      <c r="CS19" s="56"/>
      <c r="CT19" s="56"/>
      <c r="CU19" s="56"/>
      <c r="CV19" s="56"/>
      <c r="CW19" s="56"/>
      <c r="CX19" s="56"/>
      <c r="CY19" s="56"/>
      <c r="CZ19" s="56"/>
      <c r="DA19" s="56"/>
      <c r="DB19" s="56"/>
      <c r="DC19" s="56"/>
      <c r="DD19" s="56"/>
      <c r="DE19" s="56"/>
      <c r="DF19" s="56"/>
      <c r="DG19" s="56"/>
      <c r="DH19" s="56"/>
      <c r="DI19" s="56"/>
      <c r="DJ19" s="56"/>
      <c r="DK19" s="56"/>
      <c r="DL19" s="56"/>
      <c r="DM19" s="56"/>
      <c r="DN19" s="56"/>
      <c r="DO19" s="56"/>
      <c r="DP19" s="56"/>
      <c r="DQ19" s="56"/>
      <c r="DR19" s="56"/>
      <c r="DS19" s="56"/>
      <c r="DT19" s="56"/>
      <c r="DU19" s="56"/>
      <c r="DV19" s="56"/>
      <c r="DW19" s="56"/>
      <c r="DX19" s="56"/>
      <c r="DY19" s="56"/>
      <c r="DZ19" s="56"/>
      <c r="EA19" s="56"/>
      <c r="EB19" s="56"/>
      <c r="EC19" s="56"/>
      <c r="ED19" s="56"/>
      <c r="EE19" s="56"/>
      <c r="EF19" s="56"/>
      <c r="EG19" s="56"/>
      <c r="EH19" s="56"/>
      <c r="EI19" s="56"/>
      <c r="EJ19" s="56"/>
      <c r="EK19" s="56"/>
      <c r="EL19" s="56"/>
      <c r="EM19" s="56"/>
      <c r="EN19" s="56"/>
      <c r="EO19" s="56"/>
      <c r="EP19" s="56"/>
      <c r="EQ19" s="56"/>
      <c r="ER19" s="56"/>
      <c r="ES19" s="56"/>
      <c r="ET19" s="56"/>
      <c r="EU19" s="56"/>
      <c r="EV19" s="56"/>
      <c r="EW19" s="56"/>
      <c r="EX19" s="56"/>
      <c r="EY19" s="56"/>
      <c r="EZ19" s="56"/>
      <c r="FA19" s="56"/>
      <c r="FB19" s="56"/>
      <c r="FC19" s="56"/>
      <c r="FD19" s="56"/>
      <c r="FE19" s="56"/>
      <c r="FF19" s="56"/>
      <c r="FG19" s="56"/>
      <c r="FH19" s="56"/>
      <c r="FI19" s="56"/>
      <c r="FJ19" s="56"/>
      <c r="FK19" s="56"/>
      <c r="FL19" s="56"/>
      <c r="FM19" s="56"/>
      <c r="FN19" s="56"/>
      <c r="FO19" s="56"/>
      <c r="FP19" s="56"/>
      <c r="FQ19" s="56"/>
      <c r="FR19" s="56"/>
      <c r="FS19" s="56"/>
      <c r="FT19" s="61"/>
      <c r="FU19" s="61"/>
      <c r="FV19" s="61"/>
    </row>
    <row r="20" spans="1:178" x14ac:dyDescent="0.3">
      <c r="B20" s="3"/>
      <c r="C20" s="3"/>
      <c r="D20" s="3"/>
      <c r="E20" s="3"/>
      <c r="F20" s="3"/>
      <c r="G20" s="60"/>
      <c r="H20" s="3"/>
      <c r="I20" s="3"/>
      <c r="V20" s="54">
        <f>Z20/(AD23-Y20)</f>
        <v>0.32432432432432429</v>
      </c>
      <c r="W20" s="54">
        <f t="shared" si="1"/>
        <v>0.67567567567567566</v>
      </c>
      <c r="X20" s="54">
        <f t="shared" si="2"/>
        <v>0.74948241210065114</v>
      </c>
      <c r="Y20" s="54">
        <f t="shared" si="3"/>
        <v>-0.99999999999999889</v>
      </c>
      <c r="Z20" s="54">
        <f t="shared" si="4"/>
        <v>0.99999999999999956</v>
      </c>
      <c r="AA20" s="55">
        <v>0.35</v>
      </c>
      <c r="AB20" s="55">
        <f t="shared" si="0"/>
        <v>0.65</v>
      </c>
      <c r="AC20" s="54"/>
      <c r="AD20" s="54"/>
      <c r="AE20" s="54"/>
      <c r="AF20" s="54"/>
      <c r="AG20" s="54"/>
      <c r="AH20" s="54"/>
      <c r="AI20" s="54"/>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c r="CG20" s="56"/>
      <c r="CH20" s="56"/>
      <c r="CI20" s="56"/>
      <c r="CJ20" s="56"/>
      <c r="CK20" s="56"/>
      <c r="CL20" s="56"/>
      <c r="CM20" s="56"/>
      <c r="CN20" s="56"/>
      <c r="CO20" s="56"/>
      <c r="CP20" s="56"/>
      <c r="CQ20" s="56"/>
      <c r="CR20" s="56"/>
      <c r="CS20" s="56"/>
      <c r="CT20" s="56"/>
      <c r="CU20" s="56"/>
      <c r="CV20" s="56"/>
      <c r="CW20" s="56"/>
      <c r="CX20" s="56"/>
      <c r="CY20" s="56"/>
      <c r="CZ20" s="56"/>
      <c r="DA20" s="56"/>
      <c r="DB20" s="56"/>
      <c r="DC20" s="56"/>
      <c r="DD20" s="56"/>
      <c r="DE20" s="56"/>
      <c r="DF20" s="56"/>
      <c r="DG20" s="56"/>
      <c r="DH20" s="56"/>
      <c r="DI20" s="56"/>
      <c r="DJ20" s="56"/>
      <c r="DK20" s="56"/>
      <c r="DL20" s="56"/>
      <c r="DM20" s="56"/>
      <c r="DN20" s="56"/>
      <c r="DO20" s="56"/>
      <c r="DP20" s="56"/>
      <c r="DQ20" s="56"/>
      <c r="DR20" s="56"/>
      <c r="DS20" s="56"/>
      <c r="DT20" s="56"/>
      <c r="DU20" s="56"/>
      <c r="DV20" s="56"/>
      <c r="DW20" s="56"/>
      <c r="DX20" s="56"/>
      <c r="DY20" s="56"/>
      <c r="DZ20" s="56"/>
      <c r="EA20" s="56"/>
      <c r="EB20" s="56"/>
      <c r="EC20" s="56"/>
      <c r="ED20" s="56"/>
      <c r="EE20" s="56"/>
      <c r="EF20" s="56"/>
      <c r="EG20" s="56"/>
      <c r="EH20" s="56"/>
      <c r="EI20" s="56"/>
      <c r="EJ20" s="56"/>
      <c r="EK20" s="56"/>
      <c r="EL20" s="56"/>
      <c r="EM20" s="56"/>
      <c r="EN20" s="56"/>
      <c r="EO20" s="56"/>
      <c r="EP20" s="56"/>
      <c r="EQ20" s="56"/>
      <c r="ER20" s="56"/>
      <c r="ES20" s="56"/>
      <c r="ET20" s="56"/>
      <c r="EU20" s="56"/>
      <c r="EV20" s="56"/>
      <c r="EW20" s="56"/>
      <c r="EX20" s="56"/>
      <c r="EY20" s="56"/>
      <c r="EZ20" s="56"/>
      <c r="FA20" s="56"/>
      <c r="FB20" s="56"/>
      <c r="FC20" s="56"/>
      <c r="FD20" s="56"/>
      <c r="FE20" s="56"/>
      <c r="FF20" s="56"/>
      <c r="FG20" s="56"/>
      <c r="FH20" s="56"/>
      <c r="FI20" s="56"/>
      <c r="FJ20" s="56"/>
      <c r="FK20" s="56"/>
      <c r="FL20" s="56"/>
      <c r="FM20" s="56"/>
      <c r="FN20" s="56"/>
      <c r="FO20" s="56"/>
      <c r="FP20" s="56"/>
      <c r="FQ20" s="56"/>
      <c r="FR20" s="56"/>
      <c r="FS20" s="56"/>
      <c r="FT20" s="61"/>
      <c r="FU20" s="61"/>
      <c r="FV20" s="61"/>
    </row>
    <row r="21" spans="1:178" x14ac:dyDescent="0.3">
      <c r="B21" s="54" t="s">
        <v>64</v>
      </c>
      <c r="E21" s="62"/>
      <c r="F21" s="3"/>
      <c r="G21" s="60"/>
      <c r="H21" s="3"/>
      <c r="I21" s="3"/>
      <c r="V21" s="54">
        <f>Z21/(AD23-Y21)</f>
        <v>0.32432432432432429</v>
      </c>
      <c r="W21" s="54">
        <f t="shared" si="1"/>
        <v>0.67567567567567566</v>
      </c>
      <c r="X21" s="54">
        <f t="shared" si="2"/>
        <v>0.74948241210065114</v>
      </c>
      <c r="Y21" s="54">
        <f t="shared" si="3"/>
        <v>-1</v>
      </c>
      <c r="Z21" s="54">
        <f t="shared" si="4"/>
        <v>1</v>
      </c>
      <c r="AA21" s="55">
        <v>0.4</v>
      </c>
      <c r="AB21" s="55">
        <f t="shared" si="0"/>
        <v>0.6</v>
      </c>
      <c r="AC21" s="54"/>
      <c r="AD21" s="64">
        <f>C27</f>
        <v>0.24</v>
      </c>
      <c r="AE21" s="64">
        <f>C29</f>
        <v>0.5</v>
      </c>
      <c r="AF21" s="54"/>
      <c r="AG21" s="54"/>
      <c r="AH21" s="54"/>
      <c r="AI21" s="54"/>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c r="DQ21" s="56"/>
      <c r="DR21" s="56"/>
      <c r="DS21" s="56"/>
      <c r="DT21" s="56"/>
      <c r="DU21" s="56"/>
      <c r="DV21" s="56"/>
      <c r="DW21" s="56"/>
      <c r="DX21" s="56"/>
      <c r="DY21" s="56"/>
      <c r="DZ21" s="56"/>
      <c r="EA21" s="56"/>
      <c r="EB21" s="56"/>
      <c r="EC21" s="56"/>
      <c r="ED21" s="56"/>
      <c r="EE21" s="56"/>
      <c r="EF21" s="56"/>
      <c r="EG21" s="56"/>
      <c r="EH21" s="56"/>
      <c r="EI21" s="56"/>
      <c r="EJ21" s="56"/>
      <c r="EK21" s="56"/>
      <c r="EL21" s="56"/>
      <c r="EM21" s="56"/>
      <c r="EN21" s="56"/>
      <c r="EO21" s="56"/>
      <c r="EP21" s="56"/>
      <c r="EQ21" s="56"/>
      <c r="ER21" s="56"/>
      <c r="ES21" s="56"/>
      <c r="ET21" s="56"/>
      <c r="EU21" s="56"/>
      <c r="EV21" s="56"/>
      <c r="EW21" s="56"/>
      <c r="EX21" s="56"/>
      <c r="EY21" s="56"/>
      <c r="EZ21" s="56"/>
      <c r="FA21" s="56"/>
      <c r="FB21" s="56"/>
      <c r="FC21" s="56"/>
      <c r="FD21" s="56"/>
      <c r="FE21" s="56"/>
      <c r="FF21" s="56"/>
      <c r="FG21" s="56"/>
      <c r="FH21" s="56"/>
      <c r="FI21" s="56"/>
      <c r="FJ21" s="56"/>
      <c r="FK21" s="56"/>
      <c r="FL21" s="56"/>
      <c r="FM21" s="56"/>
      <c r="FN21" s="56"/>
      <c r="FO21" s="56"/>
      <c r="FP21" s="56"/>
      <c r="FQ21" s="56"/>
      <c r="FR21" s="56"/>
      <c r="FS21" s="56"/>
      <c r="FT21" s="61"/>
      <c r="FU21" s="61"/>
      <c r="FV21" s="61"/>
    </row>
    <row r="22" spans="1:178" ht="15" x14ac:dyDescent="0.35">
      <c r="B22" s="57" t="s">
        <v>76</v>
      </c>
      <c r="C22" s="74">
        <v>50</v>
      </c>
      <c r="D22" s="58" t="s">
        <v>58</v>
      </c>
      <c r="E22" s="63"/>
      <c r="F22" s="3"/>
      <c r="G22" s="60"/>
      <c r="H22" s="3"/>
      <c r="I22" s="3"/>
      <c r="V22" s="54">
        <f>Z22/(AD23-Y22)</f>
        <v>0.32432432432432429</v>
      </c>
      <c r="W22" s="54">
        <f t="shared" si="1"/>
        <v>0.67567567567567566</v>
      </c>
      <c r="X22" s="54">
        <f t="shared" si="2"/>
        <v>0.74948241210065114</v>
      </c>
      <c r="Y22" s="54">
        <f t="shared" si="3"/>
        <v>-0.99999999999999889</v>
      </c>
      <c r="Z22" s="54">
        <f t="shared" si="4"/>
        <v>0.99999999999999956</v>
      </c>
      <c r="AA22" s="55">
        <v>0.45</v>
      </c>
      <c r="AB22" s="55">
        <f t="shared" si="0"/>
        <v>0.55000000000000004</v>
      </c>
      <c r="AC22" s="54"/>
      <c r="AD22" s="54"/>
      <c r="AE22" s="54"/>
      <c r="AF22" s="54"/>
      <c r="AG22" s="54"/>
      <c r="AH22" s="54"/>
      <c r="AI22" s="54"/>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c r="CG22" s="56"/>
      <c r="CH22" s="56"/>
      <c r="CI22" s="56"/>
      <c r="CJ22" s="56"/>
      <c r="CK22" s="56"/>
      <c r="CL22" s="56"/>
      <c r="CM22" s="56"/>
      <c r="CN22" s="56"/>
      <c r="CO22" s="56"/>
      <c r="CP22" s="56"/>
      <c r="CQ22" s="56"/>
      <c r="CR22" s="56"/>
      <c r="CS22" s="56"/>
      <c r="CT22" s="56"/>
      <c r="CU22" s="56"/>
      <c r="CV22" s="56"/>
      <c r="CW22" s="56"/>
      <c r="CX22" s="56"/>
      <c r="CY22" s="56"/>
      <c r="CZ22" s="56"/>
      <c r="DA22" s="56"/>
      <c r="DB22" s="56"/>
      <c r="DC22" s="56"/>
      <c r="DD22" s="56"/>
      <c r="DE22" s="56"/>
      <c r="DF22" s="56"/>
      <c r="DG22" s="56"/>
      <c r="DH22" s="56"/>
      <c r="DI22" s="56"/>
      <c r="DJ22" s="56"/>
      <c r="DK22" s="56"/>
      <c r="DL22" s="56"/>
      <c r="DM22" s="56"/>
      <c r="DN22" s="56"/>
      <c r="DO22" s="56"/>
      <c r="DP22" s="56"/>
      <c r="DQ22" s="56"/>
      <c r="DR22" s="56"/>
      <c r="DS22" s="56"/>
      <c r="DT22" s="56"/>
      <c r="DU22" s="56"/>
      <c r="DV22" s="56"/>
      <c r="DW22" s="56"/>
      <c r="DX22" s="56"/>
      <c r="DY22" s="56"/>
      <c r="DZ22" s="56"/>
      <c r="EA22" s="56"/>
      <c r="EB22" s="56"/>
      <c r="EC22" s="56"/>
      <c r="ED22" s="56"/>
      <c r="EE22" s="56"/>
      <c r="EF22" s="56"/>
      <c r="EG22" s="56"/>
      <c r="EH22" s="56"/>
      <c r="EI22" s="56"/>
      <c r="EJ22" s="56"/>
      <c r="EK22" s="56"/>
      <c r="EL22" s="56"/>
      <c r="EM22" s="56"/>
      <c r="EN22" s="56"/>
      <c r="EO22" s="56"/>
      <c r="EP22" s="56"/>
      <c r="EQ22" s="56"/>
      <c r="ER22" s="56"/>
      <c r="ES22" s="56"/>
      <c r="ET22" s="56"/>
      <c r="EU22" s="56"/>
      <c r="EV22" s="56"/>
      <c r="EW22" s="56"/>
      <c r="EX22" s="56"/>
      <c r="EY22" s="56"/>
      <c r="EZ22" s="56"/>
      <c r="FA22" s="56"/>
      <c r="FB22" s="56"/>
      <c r="FC22" s="56"/>
      <c r="FD22" s="56"/>
      <c r="FE22" s="56"/>
      <c r="FF22" s="56"/>
      <c r="FG22" s="56"/>
      <c r="FH22" s="56"/>
      <c r="FI22" s="56"/>
      <c r="FJ22" s="56"/>
      <c r="FK22" s="56"/>
      <c r="FL22" s="56"/>
      <c r="FM22" s="56"/>
      <c r="FN22" s="56"/>
      <c r="FO22" s="56"/>
      <c r="FP22" s="56"/>
      <c r="FQ22" s="56"/>
      <c r="FR22" s="56"/>
      <c r="FS22" s="56"/>
      <c r="FT22" s="61"/>
      <c r="FU22" s="61"/>
      <c r="FV22" s="61"/>
    </row>
    <row r="23" spans="1:178" ht="15" x14ac:dyDescent="0.35">
      <c r="B23" s="57" t="s">
        <v>77</v>
      </c>
      <c r="C23" s="74">
        <v>60</v>
      </c>
      <c r="D23" s="58" t="s">
        <v>58</v>
      </c>
      <c r="F23" s="3"/>
      <c r="G23" s="60"/>
      <c r="H23" s="3"/>
      <c r="I23" s="3"/>
      <c r="V23" s="54">
        <f>Z23/(AD23-Y23)</f>
        <v>0.32432432432432434</v>
      </c>
      <c r="W23" s="54">
        <f t="shared" si="1"/>
        <v>0.67567567567567566</v>
      </c>
      <c r="X23" s="54">
        <f t="shared" si="2"/>
        <v>0.74948241210065114</v>
      </c>
      <c r="Y23" s="54">
        <f t="shared" si="3"/>
        <v>-1.0000000000000004</v>
      </c>
      <c r="Z23" s="54">
        <f t="shared" si="4"/>
        <v>1.0000000000000002</v>
      </c>
      <c r="AA23" s="55">
        <v>0.55000000000000004</v>
      </c>
      <c r="AB23" s="55">
        <f t="shared" si="0"/>
        <v>0.44999999999999996</v>
      </c>
      <c r="AC23" s="66" t="s">
        <v>3</v>
      </c>
      <c r="AD23" s="54">
        <f>AE21/AD21</f>
        <v>2.0833333333333335</v>
      </c>
      <c r="AE23" s="54"/>
      <c r="AF23" s="54">
        <f>AF16</f>
        <v>0.74948241210065092</v>
      </c>
      <c r="AG23" s="54"/>
      <c r="AH23" s="54"/>
      <c r="AI23" s="54"/>
      <c r="AJ23" s="54"/>
      <c r="AK23" s="54"/>
      <c r="AL23" s="54"/>
      <c r="AM23" s="54"/>
      <c r="AN23" s="54"/>
      <c r="AO23" s="54"/>
      <c r="AP23" s="54"/>
      <c r="AQ23" s="54"/>
      <c r="AR23" s="54"/>
      <c r="AS23" s="54"/>
      <c r="AT23" s="54"/>
      <c r="AU23" s="54"/>
      <c r="AV23" s="54"/>
      <c r="AW23" s="54"/>
      <c r="AX23" s="54"/>
      <c r="AY23" s="54"/>
      <c r="AZ23" s="54"/>
      <c r="BA23" s="54"/>
      <c r="BB23" s="54"/>
      <c r="BC23" s="54"/>
      <c r="BD23" s="54"/>
      <c r="BE23" s="54"/>
      <c r="BF23" s="54"/>
      <c r="BG23" s="54"/>
      <c r="BH23" s="54"/>
      <c r="BI23" s="54"/>
      <c r="BJ23" s="54"/>
      <c r="BK23" s="54"/>
      <c r="BL23" s="54"/>
      <c r="BM23" s="54"/>
      <c r="BN23" s="54"/>
      <c r="BO23" s="54"/>
      <c r="BP23" s="54"/>
      <c r="BQ23" s="54"/>
      <c r="BR23" s="54"/>
      <c r="BS23" s="54"/>
      <c r="BT23" s="54"/>
      <c r="BU23" s="54"/>
      <c r="BV23" s="54"/>
      <c r="BW23" s="54"/>
      <c r="BX23" s="54"/>
      <c r="BY23" s="54"/>
      <c r="BZ23" s="54"/>
      <c r="CA23" s="54"/>
      <c r="CB23" s="54"/>
      <c r="CC23" s="54"/>
      <c r="CD23" s="54"/>
      <c r="CE23" s="54"/>
      <c r="CF23" s="54"/>
      <c r="CG23" s="54"/>
      <c r="CH23" s="54"/>
      <c r="CI23" s="54"/>
      <c r="CJ23" s="54"/>
      <c r="CK23" s="54"/>
      <c r="CL23" s="54"/>
      <c r="CM23" s="54"/>
      <c r="CN23" s="54"/>
      <c r="CO23" s="54"/>
      <c r="CP23" s="54"/>
      <c r="CQ23" s="54"/>
      <c r="CR23" s="54"/>
      <c r="CS23" s="54"/>
      <c r="CT23" s="54"/>
      <c r="CU23" s="54"/>
      <c r="CV23" s="54"/>
      <c r="CW23" s="54"/>
      <c r="CX23" s="54"/>
      <c r="CY23" s="54"/>
      <c r="CZ23" s="54"/>
      <c r="DA23" s="54"/>
      <c r="DB23" s="54"/>
      <c r="DC23" s="54"/>
      <c r="DD23" s="54"/>
      <c r="DE23" s="54"/>
      <c r="DF23" s="54"/>
      <c r="DG23" s="54"/>
      <c r="DH23" s="54"/>
      <c r="DI23" s="54"/>
      <c r="DJ23" s="54"/>
      <c r="DK23" s="54"/>
      <c r="DL23" s="54"/>
      <c r="DM23" s="54"/>
      <c r="DN23" s="54"/>
      <c r="DO23" s="54"/>
      <c r="DP23" s="54"/>
      <c r="DQ23" s="54"/>
      <c r="DR23" s="54"/>
      <c r="DS23" s="54"/>
      <c r="DT23" s="54"/>
      <c r="DU23" s="54"/>
      <c r="DV23" s="54"/>
      <c r="DW23" s="54"/>
      <c r="DX23" s="54"/>
      <c r="DY23" s="54"/>
      <c r="DZ23" s="54"/>
      <c r="EA23" s="54"/>
      <c r="EB23" s="54"/>
      <c r="EC23" s="54"/>
      <c r="ED23" s="54"/>
      <c r="EE23" s="54"/>
      <c r="EF23" s="54"/>
      <c r="EG23" s="54"/>
      <c r="EH23" s="54"/>
      <c r="EI23" s="54"/>
      <c r="EJ23" s="54"/>
      <c r="EK23" s="54"/>
      <c r="EL23" s="54"/>
      <c r="EM23" s="54"/>
      <c r="EN23" s="54"/>
      <c r="EO23" s="54"/>
      <c r="EP23" s="54"/>
      <c r="EQ23" s="54"/>
      <c r="ER23" s="54"/>
      <c r="ES23" s="54"/>
      <c r="ET23" s="54"/>
      <c r="EU23" s="54"/>
      <c r="EV23" s="54"/>
      <c r="EW23" s="54"/>
      <c r="EX23" s="54"/>
      <c r="EY23" s="54"/>
      <c r="EZ23" s="54"/>
      <c r="FA23" s="54"/>
      <c r="FB23" s="54"/>
      <c r="FC23" s="54"/>
      <c r="FD23" s="54"/>
      <c r="FE23" s="54"/>
      <c r="FF23" s="54"/>
      <c r="FG23" s="54"/>
      <c r="FH23" s="54"/>
      <c r="FI23" s="54"/>
      <c r="FJ23" s="54"/>
      <c r="FK23" s="54"/>
      <c r="FL23" s="54"/>
      <c r="FM23" s="54"/>
      <c r="FN23" s="54"/>
      <c r="FO23" s="54"/>
      <c r="FP23" s="54"/>
      <c r="FQ23" s="54"/>
      <c r="FR23" s="54"/>
      <c r="FS23" s="54"/>
    </row>
    <row r="24" spans="1:178" x14ac:dyDescent="0.3">
      <c r="B24" s="3"/>
      <c r="C24" s="4"/>
      <c r="D24" s="3"/>
      <c r="E24" s="3"/>
      <c r="F24" s="65"/>
      <c r="G24" s="60"/>
      <c r="H24" s="3"/>
      <c r="I24" s="3"/>
      <c r="V24" s="54">
        <f>Z24/(AD23-Y24)</f>
        <v>0.32432432432432429</v>
      </c>
      <c r="W24" s="54">
        <f t="shared" si="1"/>
        <v>0.67567567567567566</v>
      </c>
      <c r="X24" s="54">
        <f t="shared" si="2"/>
        <v>0.74948241210065114</v>
      </c>
      <c r="Y24" s="54">
        <f t="shared" si="3"/>
        <v>-1</v>
      </c>
      <c r="Z24" s="54">
        <f t="shared" si="4"/>
        <v>1</v>
      </c>
      <c r="AA24" s="55">
        <v>0.6</v>
      </c>
      <c r="AB24" s="55">
        <f t="shared" si="0"/>
        <v>0.4</v>
      </c>
      <c r="AC24" s="54"/>
      <c r="AD24" s="54"/>
      <c r="AE24" s="54"/>
      <c r="AF24" s="54"/>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c r="BE24" s="54"/>
      <c r="BF24" s="54"/>
      <c r="BG24" s="54"/>
      <c r="BH24" s="54"/>
      <c r="BI24" s="54"/>
      <c r="BJ24" s="54"/>
      <c r="BK24" s="54"/>
      <c r="BL24" s="54"/>
      <c r="BM24" s="54"/>
      <c r="BN24" s="54"/>
      <c r="BO24" s="54"/>
      <c r="BP24" s="54"/>
      <c r="BQ24" s="54"/>
      <c r="BR24" s="54"/>
      <c r="BS24" s="54"/>
      <c r="BT24" s="54"/>
      <c r="BU24" s="54"/>
      <c r="BV24" s="54"/>
      <c r="BW24" s="54"/>
      <c r="BX24" s="54"/>
      <c r="BY24" s="54"/>
      <c r="BZ24" s="54"/>
      <c r="CA24" s="54"/>
      <c r="CB24" s="54"/>
      <c r="CC24" s="54"/>
      <c r="CD24" s="54"/>
      <c r="CE24" s="54"/>
      <c r="CF24" s="54"/>
      <c r="CG24" s="54"/>
      <c r="CH24" s="54"/>
      <c r="CI24" s="54"/>
      <c r="CJ24" s="54"/>
      <c r="CK24" s="54"/>
      <c r="CL24" s="54"/>
      <c r="CM24" s="54"/>
      <c r="CN24" s="54"/>
      <c r="CO24" s="54"/>
      <c r="CP24" s="54"/>
      <c r="CQ24" s="54"/>
      <c r="CR24" s="54"/>
      <c r="CS24" s="54"/>
      <c r="CT24" s="54"/>
      <c r="CU24" s="54"/>
      <c r="CV24" s="54"/>
      <c r="CW24" s="54"/>
      <c r="CX24" s="54"/>
      <c r="CY24" s="54"/>
      <c r="CZ24" s="54"/>
      <c r="DA24" s="54"/>
      <c r="DB24" s="54"/>
      <c r="DC24" s="54"/>
      <c r="DD24" s="54"/>
      <c r="DE24" s="54"/>
      <c r="DF24" s="54"/>
      <c r="DG24" s="54"/>
      <c r="DH24" s="54"/>
      <c r="DI24" s="54"/>
      <c r="DJ24" s="54"/>
      <c r="DK24" s="54"/>
      <c r="DL24" s="54"/>
      <c r="DM24" s="54"/>
      <c r="DN24" s="54"/>
      <c r="DO24" s="54"/>
      <c r="DP24" s="54"/>
      <c r="DQ24" s="54"/>
      <c r="DR24" s="54"/>
      <c r="DS24" s="54"/>
      <c r="DT24" s="54"/>
      <c r="DU24" s="54"/>
      <c r="DV24" s="54"/>
      <c r="DW24" s="54"/>
      <c r="DX24" s="54"/>
      <c r="DY24" s="54"/>
      <c r="DZ24" s="54"/>
      <c r="EA24" s="54"/>
      <c r="EB24" s="54"/>
      <c r="EC24" s="54"/>
      <c r="ED24" s="54"/>
      <c r="EE24" s="54"/>
      <c r="EF24" s="54"/>
      <c r="EG24" s="54"/>
      <c r="EH24" s="54"/>
      <c r="EI24" s="54"/>
      <c r="EJ24" s="54"/>
      <c r="EK24" s="54"/>
      <c r="EL24" s="54"/>
      <c r="EM24" s="54"/>
      <c r="EN24" s="54"/>
      <c r="EO24" s="54"/>
      <c r="EP24" s="54"/>
      <c r="EQ24" s="54"/>
      <c r="ER24" s="54"/>
      <c r="ES24" s="54"/>
      <c r="ET24" s="54"/>
      <c r="EU24" s="54"/>
      <c r="EV24" s="54"/>
      <c r="EW24" s="54"/>
      <c r="EX24" s="54"/>
      <c r="EY24" s="54"/>
      <c r="EZ24" s="54"/>
      <c r="FA24" s="54"/>
      <c r="FB24" s="54"/>
      <c r="FC24" s="54"/>
      <c r="FD24" s="54"/>
      <c r="FE24" s="54"/>
      <c r="FF24" s="54"/>
      <c r="FG24" s="54"/>
      <c r="FH24" s="54"/>
      <c r="FI24" s="54"/>
      <c r="FJ24" s="54"/>
      <c r="FK24" s="54"/>
      <c r="FL24" s="54"/>
      <c r="FM24" s="54"/>
      <c r="FN24" s="54"/>
      <c r="FO24" s="54"/>
      <c r="FP24" s="54"/>
      <c r="FQ24" s="54"/>
      <c r="FR24" s="54"/>
      <c r="FS24" s="54"/>
    </row>
    <row r="25" spans="1:178" x14ac:dyDescent="0.3">
      <c r="E25" s="62"/>
      <c r="F25" s="65"/>
      <c r="G25" s="60"/>
      <c r="H25" s="3"/>
      <c r="I25" s="3"/>
      <c r="V25" s="54">
        <f>Z25/(AD23-Y25)</f>
        <v>0.32432432432432429</v>
      </c>
      <c r="W25" s="54">
        <f t="shared" si="1"/>
        <v>0.67567567567567566</v>
      </c>
      <c r="X25" s="54">
        <f t="shared" si="2"/>
        <v>0.74948241210065114</v>
      </c>
      <c r="Y25" s="54">
        <f t="shared" si="3"/>
        <v>-1</v>
      </c>
      <c r="Z25" s="54">
        <f t="shared" si="4"/>
        <v>1</v>
      </c>
      <c r="AA25" s="55">
        <v>0.75</v>
      </c>
      <c r="AB25" s="55">
        <f t="shared" si="0"/>
        <v>0.25</v>
      </c>
      <c r="AC25" s="54"/>
      <c r="AD25" s="54"/>
      <c r="AE25" s="59" t="s">
        <v>5</v>
      </c>
      <c r="AF25" s="60">
        <v>1</v>
      </c>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c r="BR25" s="54"/>
      <c r="BS25" s="54"/>
      <c r="BT25" s="54"/>
      <c r="BU25" s="54"/>
      <c r="BV25" s="54"/>
      <c r="BW25" s="54"/>
      <c r="BX25" s="54"/>
      <c r="BY25" s="54"/>
      <c r="BZ25" s="54"/>
      <c r="CA25" s="54"/>
      <c r="CB25" s="54"/>
      <c r="CC25" s="54"/>
      <c r="CD25" s="54"/>
      <c r="CE25" s="54"/>
      <c r="CF25" s="54"/>
      <c r="CG25" s="54"/>
      <c r="CH25" s="54"/>
      <c r="CI25" s="54"/>
      <c r="CJ25" s="54"/>
      <c r="CK25" s="54"/>
      <c r="CL25" s="54"/>
      <c r="CM25" s="54"/>
      <c r="CN25" s="54"/>
      <c r="CO25" s="54"/>
      <c r="CP25" s="54"/>
      <c r="CQ25" s="54"/>
      <c r="CR25" s="54"/>
      <c r="CS25" s="54"/>
      <c r="CT25" s="54"/>
      <c r="CU25" s="54"/>
      <c r="CV25" s="54"/>
      <c r="CW25" s="54"/>
      <c r="CX25" s="54"/>
      <c r="CY25" s="54"/>
      <c r="CZ25" s="54"/>
      <c r="DA25" s="54"/>
      <c r="DB25" s="54"/>
      <c r="DC25" s="54"/>
      <c r="DD25" s="54"/>
      <c r="DE25" s="54"/>
      <c r="DF25" s="54"/>
      <c r="DG25" s="54"/>
      <c r="DH25" s="54"/>
      <c r="DI25" s="54"/>
      <c r="DJ25" s="54"/>
      <c r="DK25" s="54"/>
      <c r="DL25" s="54"/>
      <c r="DM25" s="54"/>
      <c r="DN25" s="54"/>
      <c r="DO25" s="54"/>
      <c r="DP25" s="54"/>
      <c r="DQ25" s="54"/>
      <c r="DR25" s="54"/>
      <c r="DS25" s="54"/>
      <c r="DT25" s="54"/>
      <c r="DU25" s="54"/>
      <c r="DV25" s="54"/>
      <c r="DW25" s="54"/>
      <c r="DX25" s="54"/>
      <c r="DY25" s="54"/>
      <c r="DZ25" s="54"/>
      <c r="EA25" s="54"/>
      <c r="EB25" s="54"/>
      <c r="EC25" s="54"/>
      <c r="ED25" s="54"/>
      <c r="EE25" s="54"/>
      <c r="EF25" s="54"/>
      <c r="EG25" s="54"/>
      <c r="EH25" s="54"/>
      <c r="EI25" s="54"/>
      <c r="EJ25" s="54"/>
      <c r="EK25" s="54"/>
      <c r="EL25" s="54"/>
      <c r="EM25" s="54"/>
      <c r="EN25" s="54"/>
      <c r="EO25" s="54"/>
      <c r="EP25" s="54"/>
      <c r="EQ25" s="54"/>
      <c r="ER25" s="54"/>
      <c r="ES25" s="54"/>
      <c r="ET25" s="54"/>
      <c r="EU25" s="54"/>
      <c r="EV25" s="54"/>
      <c r="EW25" s="54"/>
      <c r="EX25" s="54"/>
      <c r="EY25" s="54"/>
      <c r="EZ25" s="54"/>
      <c r="FA25" s="54"/>
      <c r="FB25" s="54"/>
      <c r="FC25" s="54"/>
      <c r="FD25" s="54"/>
      <c r="FE25" s="54"/>
      <c r="FF25" s="54"/>
      <c r="FG25" s="54"/>
      <c r="FH25" s="54"/>
      <c r="FI25" s="54"/>
      <c r="FJ25" s="54"/>
      <c r="FK25" s="54"/>
      <c r="FL25" s="54"/>
      <c r="FM25" s="54"/>
      <c r="FN25" s="54"/>
      <c r="FO25" s="54"/>
      <c r="FP25" s="54"/>
      <c r="FQ25" s="54"/>
      <c r="FR25" s="54"/>
      <c r="FS25" s="54"/>
    </row>
    <row r="26" spans="1:178" ht="15" x14ac:dyDescent="0.35">
      <c r="B26" s="57" t="s">
        <v>59</v>
      </c>
      <c r="C26" s="54" t="str">
        <f>[1]!xln(C27)</f>
        <v>12 / 50</v>
      </c>
      <c r="D26" s="58"/>
      <c r="E26" s="3"/>
      <c r="F26" s="3"/>
      <c r="G26" s="60"/>
      <c r="H26" s="3"/>
      <c r="I26" s="3"/>
      <c r="V26" s="54">
        <f>Z26/(AD23-Y26)</f>
        <v>0.32432432432432429</v>
      </c>
      <c r="W26" s="54">
        <f t="shared" si="1"/>
        <v>0.67567567567567566</v>
      </c>
      <c r="X26" s="54">
        <f t="shared" si="2"/>
        <v>0.74948241210065114</v>
      </c>
      <c r="Y26" s="54">
        <f t="shared" si="3"/>
        <v>-1</v>
      </c>
      <c r="Z26" s="54">
        <f t="shared" si="4"/>
        <v>1</v>
      </c>
      <c r="AA26" s="55">
        <v>0.8</v>
      </c>
      <c r="AB26" s="55">
        <f t="shared" si="0"/>
        <v>0.19999999999999996</v>
      </c>
      <c r="AC26" s="54"/>
      <c r="AD26" s="54"/>
      <c r="AE26" s="59" t="s">
        <v>6</v>
      </c>
      <c r="AF26" s="60">
        <v>1</v>
      </c>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c r="BY26" s="54"/>
      <c r="BZ26" s="54"/>
      <c r="CA26" s="54"/>
      <c r="CB26" s="54"/>
      <c r="CC26" s="54"/>
      <c r="CD26" s="54"/>
      <c r="CE26" s="54"/>
      <c r="CF26" s="54"/>
      <c r="CG26" s="54"/>
      <c r="CH26" s="54"/>
      <c r="CI26" s="54"/>
      <c r="CJ26" s="54"/>
      <c r="CK26" s="54"/>
      <c r="CL26" s="54"/>
      <c r="CM26" s="54"/>
      <c r="CN26" s="54"/>
      <c r="CO26" s="54"/>
      <c r="CP26" s="54"/>
      <c r="CQ26" s="54"/>
      <c r="CR26" s="54"/>
      <c r="CS26" s="54"/>
      <c r="CT26" s="54"/>
      <c r="CU26" s="54"/>
      <c r="CV26" s="54"/>
      <c r="CW26" s="54"/>
      <c r="CX26" s="54"/>
      <c r="CY26" s="54"/>
      <c r="CZ26" s="54"/>
      <c r="DA26" s="54"/>
      <c r="DB26" s="54"/>
      <c r="DC26" s="54"/>
      <c r="DD26" s="54"/>
      <c r="DE26" s="54"/>
      <c r="DF26" s="54"/>
      <c r="DG26" s="54"/>
      <c r="DH26" s="54"/>
      <c r="DI26" s="54"/>
      <c r="DJ26" s="54"/>
      <c r="DK26" s="54"/>
      <c r="DL26" s="54"/>
      <c r="DM26" s="54"/>
      <c r="DN26" s="54"/>
      <c r="DO26" s="54"/>
      <c r="DP26" s="54"/>
      <c r="DQ26" s="54"/>
      <c r="DR26" s="54"/>
      <c r="DS26" s="54"/>
      <c r="DT26" s="54"/>
      <c r="DU26" s="54"/>
      <c r="DV26" s="54"/>
      <c r="DW26" s="54"/>
      <c r="DX26" s="54"/>
      <c r="DY26" s="54"/>
      <c r="DZ26" s="54"/>
      <c r="EA26" s="54"/>
      <c r="EB26" s="54"/>
      <c r="EC26" s="54"/>
      <c r="ED26" s="54"/>
      <c r="EE26" s="54"/>
      <c r="EF26" s="54"/>
      <c r="EG26" s="54"/>
      <c r="EH26" s="54"/>
      <c r="EI26" s="54"/>
      <c r="EJ26" s="54"/>
      <c r="EK26" s="54"/>
      <c r="EL26" s="54"/>
      <c r="EM26" s="54"/>
      <c r="EN26" s="54"/>
      <c r="EO26" s="54"/>
      <c r="EP26" s="54"/>
      <c r="EQ26" s="54"/>
      <c r="ER26" s="54"/>
      <c r="ES26" s="54"/>
      <c r="ET26" s="54"/>
      <c r="EU26" s="54"/>
      <c r="EV26" s="54"/>
      <c r="EW26" s="54"/>
      <c r="EX26" s="54"/>
      <c r="EY26" s="54"/>
      <c r="EZ26" s="54"/>
      <c r="FA26" s="54"/>
      <c r="FB26" s="54"/>
      <c r="FC26" s="54"/>
      <c r="FD26" s="54"/>
      <c r="FE26" s="54"/>
      <c r="FF26" s="54"/>
      <c r="FG26" s="54"/>
      <c r="FH26" s="54"/>
      <c r="FI26" s="54"/>
      <c r="FJ26" s="54"/>
      <c r="FK26" s="54"/>
      <c r="FL26" s="54"/>
      <c r="FM26" s="54"/>
      <c r="FN26" s="54"/>
      <c r="FO26" s="54"/>
      <c r="FP26" s="54"/>
      <c r="FQ26" s="54"/>
      <c r="FR26" s="54"/>
      <c r="FS26" s="54"/>
    </row>
    <row r="27" spans="1:178" x14ac:dyDescent="0.3">
      <c r="C27" s="67">
        <f>C18/C22</f>
        <v>0.24</v>
      </c>
      <c r="E27" s="3"/>
      <c r="F27" s="3"/>
      <c r="G27" s="60"/>
      <c r="H27" s="3"/>
      <c r="I27" s="3"/>
      <c r="V27" s="54">
        <f>Z27/(AD23-Y27)</f>
        <v>0.32432432432432429</v>
      </c>
      <c r="W27" s="54">
        <f t="shared" si="1"/>
        <v>0.67567567567567566</v>
      </c>
      <c r="X27" s="54">
        <f t="shared" si="2"/>
        <v>0.74948241210065114</v>
      </c>
      <c r="Y27" s="54">
        <f t="shared" si="3"/>
        <v>-1</v>
      </c>
      <c r="Z27" s="54">
        <f t="shared" si="4"/>
        <v>1</v>
      </c>
      <c r="AA27" s="55">
        <v>0.85</v>
      </c>
      <c r="AB27" s="55">
        <f t="shared" si="0"/>
        <v>0.15000000000000002</v>
      </c>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c r="BY27" s="54"/>
      <c r="BZ27" s="54"/>
      <c r="CA27" s="54"/>
      <c r="CB27" s="54"/>
      <c r="CC27" s="54"/>
      <c r="CD27" s="54"/>
      <c r="CE27" s="54"/>
      <c r="CF27" s="54"/>
      <c r="CG27" s="54"/>
      <c r="CH27" s="54"/>
      <c r="CI27" s="54"/>
      <c r="CJ27" s="54"/>
      <c r="CK27" s="54"/>
      <c r="CL27" s="54"/>
      <c r="CM27" s="54"/>
      <c r="CN27" s="54"/>
      <c r="CO27" s="54"/>
      <c r="CP27" s="54"/>
      <c r="CQ27" s="54"/>
      <c r="CR27" s="54"/>
      <c r="CS27" s="54"/>
      <c r="CT27" s="54"/>
      <c r="CU27" s="54"/>
      <c r="CV27" s="54"/>
      <c r="CW27" s="54"/>
      <c r="CX27" s="54"/>
      <c r="CY27" s="54"/>
      <c r="CZ27" s="54"/>
      <c r="DA27" s="54"/>
      <c r="DB27" s="54"/>
      <c r="DC27" s="54"/>
      <c r="DD27" s="54"/>
      <c r="DE27" s="54"/>
      <c r="DF27" s="54"/>
      <c r="DG27" s="54"/>
      <c r="DH27" s="54"/>
      <c r="DI27" s="54"/>
      <c r="DJ27" s="54"/>
      <c r="DK27" s="54"/>
      <c r="DL27" s="54"/>
      <c r="DM27" s="54"/>
      <c r="DN27" s="54"/>
      <c r="DO27" s="54"/>
      <c r="DP27" s="54"/>
      <c r="DQ27" s="54"/>
      <c r="DR27" s="54"/>
      <c r="DS27" s="54"/>
      <c r="DT27" s="54"/>
      <c r="DU27" s="54"/>
      <c r="DV27" s="54"/>
      <c r="DW27" s="54"/>
      <c r="DX27" s="54"/>
      <c r="DY27" s="54"/>
      <c r="DZ27" s="54"/>
      <c r="EA27" s="54"/>
      <c r="EB27" s="54"/>
      <c r="EC27" s="54"/>
      <c r="ED27" s="54"/>
      <c r="EE27" s="54"/>
      <c r="EF27" s="54"/>
      <c r="EG27" s="54"/>
      <c r="EH27" s="54"/>
      <c r="EI27" s="54"/>
      <c r="EJ27" s="54"/>
      <c r="EK27" s="54"/>
      <c r="EL27" s="54"/>
      <c r="EM27" s="54"/>
      <c r="EN27" s="54"/>
      <c r="EO27" s="54"/>
      <c r="EP27" s="54"/>
      <c r="EQ27" s="54"/>
      <c r="ER27" s="54"/>
      <c r="ES27" s="54"/>
      <c r="ET27" s="54"/>
      <c r="EU27" s="54"/>
      <c r="EV27" s="54"/>
      <c r="EW27" s="54"/>
      <c r="EX27" s="54"/>
      <c r="EY27" s="54"/>
      <c r="EZ27" s="54"/>
      <c r="FA27" s="54"/>
      <c r="FB27" s="54"/>
      <c r="FC27" s="54"/>
      <c r="FD27" s="54"/>
      <c r="FE27" s="54"/>
      <c r="FF27" s="54"/>
      <c r="FG27" s="54"/>
      <c r="FH27" s="54"/>
      <c r="FI27" s="54"/>
      <c r="FJ27" s="54"/>
      <c r="FK27" s="54"/>
      <c r="FL27" s="54"/>
      <c r="FM27" s="54"/>
      <c r="FN27" s="54"/>
      <c r="FO27" s="54"/>
      <c r="FP27" s="54"/>
      <c r="FQ27" s="54"/>
      <c r="FR27" s="54"/>
      <c r="FS27" s="54"/>
    </row>
    <row r="28" spans="1:178" ht="15" x14ac:dyDescent="0.35">
      <c r="B28" s="57" t="s">
        <v>60</v>
      </c>
      <c r="C28" s="54" t="str">
        <f>[1]!xln(C29)</f>
        <v>30 / 60</v>
      </c>
      <c r="D28" s="58"/>
      <c r="E28" s="3"/>
      <c r="F28" s="3"/>
      <c r="G28" s="60"/>
      <c r="H28" s="3"/>
      <c r="I28" s="3"/>
      <c r="V28" s="54">
        <f>Z28/(AD23-Y28)</f>
        <v>0.32432432432432429</v>
      </c>
      <c r="W28" s="54">
        <f t="shared" si="1"/>
        <v>0.67567567567567566</v>
      </c>
      <c r="X28" s="54">
        <f t="shared" si="2"/>
        <v>0.74948241210065114</v>
      </c>
      <c r="Y28" s="54">
        <f t="shared" si="3"/>
        <v>-1</v>
      </c>
      <c r="Z28" s="54">
        <f t="shared" si="4"/>
        <v>1</v>
      </c>
      <c r="AA28" s="55">
        <v>0.9</v>
      </c>
      <c r="AB28" s="55">
        <f t="shared" si="0"/>
        <v>9.9999999999999978E-2</v>
      </c>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54"/>
      <c r="CA28" s="54"/>
      <c r="CB28" s="54"/>
      <c r="CC28" s="54"/>
      <c r="CD28" s="54"/>
      <c r="CE28" s="54"/>
      <c r="CF28" s="54"/>
      <c r="CG28" s="54"/>
      <c r="CH28" s="54"/>
      <c r="CI28" s="54"/>
      <c r="CJ28" s="54"/>
      <c r="CK28" s="54"/>
      <c r="CL28" s="54"/>
      <c r="CM28" s="54"/>
      <c r="CN28" s="54"/>
      <c r="CO28" s="54"/>
      <c r="CP28" s="54"/>
      <c r="CQ28" s="54"/>
      <c r="CR28" s="54"/>
      <c r="CS28" s="54"/>
      <c r="CT28" s="54"/>
      <c r="CU28" s="54"/>
      <c r="CV28" s="54"/>
      <c r="CW28" s="54"/>
      <c r="CX28" s="54"/>
      <c r="CY28" s="54"/>
      <c r="CZ28" s="54"/>
      <c r="DA28" s="54"/>
      <c r="DB28" s="54"/>
      <c r="DC28" s="54"/>
      <c r="DD28" s="54"/>
      <c r="DE28" s="54"/>
      <c r="DF28" s="54"/>
      <c r="DG28" s="54"/>
      <c r="DH28" s="54"/>
      <c r="DI28" s="54"/>
      <c r="DJ28" s="54"/>
      <c r="DK28" s="54"/>
      <c r="DL28" s="54"/>
      <c r="DM28" s="54"/>
      <c r="DN28" s="54"/>
      <c r="DO28" s="54"/>
      <c r="DP28" s="54"/>
      <c r="DQ28" s="54"/>
      <c r="DR28" s="54"/>
      <c r="DS28" s="54"/>
      <c r="DT28" s="54"/>
      <c r="DU28" s="54"/>
      <c r="DV28" s="54"/>
      <c r="DW28" s="54"/>
      <c r="DX28" s="54"/>
      <c r="DY28" s="54"/>
      <c r="DZ28" s="54"/>
      <c r="EA28" s="54"/>
      <c r="EB28" s="54"/>
      <c r="EC28" s="54"/>
      <c r="ED28" s="54"/>
      <c r="EE28" s="54"/>
      <c r="EF28" s="54"/>
      <c r="EG28" s="54"/>
      <c r="EH28" s="54"/>
      <c r="EI28" s="54"/>
      <c r="EJ28" s="54"/>
      <c r="EK28" s="54"/>
      <c r="EL28" s="54"/>
      <c r="EM28" s="54"/>
      <c r="EN28" s="54"/>
      <c r="EO28" s="54"/>
      <c r="EP28" s="54"/>
      <c r="EQ28" s="54"/>
      <c r="ER28" s="54"/>
      <c r="ES28" s="54"/>
      <c r="ET28" s="54"/>
      <c r="EU28" s="54"/>
      <c r="EV28" s="54"/>
      <c r="EW28" s="54"/>
      <c r="EX28" s="54"/>
      <c r="EY28" s="54"/>
      <c r="EZ28" s="54"/>
      <c r="FA28" s="54"/>
      <c r="FB28" s="54"/>
      <c r="FC28" s="54"/>
      <c r="FD28" s="54"/>
      <c r="FE28" s="54"/>
      <c r="FF28" s="54"/>
      <c r="FG28" s="54"/>
      <c r="FH28" s="54"/>
      <c r="FI28" s="54"/>
      <c r="FJ28" s="54"/>
      <c r="FK28" s="54"/>
      <c r="FL28" s="54"/>
      <c r="FM28" s="54"/>
      <c r="FN28" s="54"/>
      <c r="FO28" s="54"/>
      <c r="FP28" s="54"/>
      <c r="FQ28" s="54"/>
      <c r="FR28" s="54"/>
      <c r="FS28" s="54"/>
    </row>
    <row r="29" spans="1:178" x14ac:dyDescent="0.3">
      <c r="C29" s="67">
        <f>C19/C23</f>
        <v>0.5</v>
      </c>
      <c r="E29" s="60"/>
      <c r="F29" s="3"/>
      <c r="G29" s="60"/>
      <c r="H29" s="60"/>
      <c r="I29" s="60"/>
      <c r="V29" s="54">
        <f>Z29/(AD23-Y29)</f>
        <v>0.32432432432432429</v>
      </c>
      <c r="W29" s="54">
        <f t="shared" si="1"/>
        <v>0.67567567567567566</v>
      </c>
      <c r="X29" s="54">
        <f t="shared" si="2"/>
        <v>0.74948241210065114</v>
      </c>
      <c r="Y29" s="54">
        <f t="shared" si="3"/>
        <v>-1</v>
      </c>
      <c r="Z29" s="54">
        <f t="shared" si="4"/>
        <v>1</v>
      </c>
      <c r="AA29" s="55">
        <v>0.95</v>
      </c>
      <c r="AB29" s="55">
        <f t="shared" si="0"/>
        <v>5.0000000000000044E-2</v>
      </c>
      <c r="AC29" s="54"/>
      <c r="AD29" s="54"/>
      <c r="AE29" s="54"/>
      <c r="AF29" s="54"/>
      <c r="AG29" s="54"/>
      <c r="AH29" s="54"/>
      <c r="AI29" s="54"/>
      <c r="AJ29" s="54"/>
      <c r="AK29" s="54"/>
      <c r="AL29" s="54"/>
      <c r="AM29" s="54"/>
      <c r="AN29" s="54"/>
      <c r="AO29" s="54"/>
      <c r="AP29" s="54"/>
      <c r="AQ29" s="54"/>
      <c r="AR29" s="54"/>
      <c r="AS29" s="54"/>
      <c r="AT29" s="54"/>
      <c r="AU29" s="54"/>
      <c r="AV29" s="54"/>
      <c r="AW29" s="54"/>
      <c r="AX29" s="54"/>
      <c r="AY29" s="54"/>
      <c r="AZ29" s="54"/>
      <c r="BA29" s="54"/>
      <c r="BB29" s="54"/>
      <c r="BC29" s="54"/>
      <c r="BD29" s="54"/>
      <c r="BE29" s="54"/>
      <c r="BF29" s="54"/>
      <c r="BG29" s="54"/>
      <c r="BH29" s="54"/>
      <c r="BI29" s="54"/>
      <c r="BJ29" s="54"/>
      <c r="BK29" s="54"/>
      <c r="BL29" s="54"/>
      <c r="BM29" s="54"/>
      <c r="BN29" s="54"/>
      <c r="BO29" s="54"/>
      <c r="BP29" s="54"/>
      <c r="BQ29" s="54"/>
      <c r="BR29" s="54"/>
      <c r="BS29" s="54"/>
      <c r="BT29" s="54"/>
      <c r="BU29" s="54"/>
      <c r="BV29" s="54"/>
      <c r="BW29" s="54"/>
      <c r="BX29" s="54"/>
      <c r="BY29" s="54"/>
      <c r="BZ29" s="54"/>
      <c r="CA29" s="54"/>
      <c r="CB29" s="54"/>
      <c r="CC29" s="54"/>
      <c r="CD29" s="54"/>
      <c r="CE29" s="54"/>
      <c r="CF29" s="54"/>
      <c r="CG29" s="54"/>
      <c r="CH29" s="54"/>
      <c r="CI29" s="54"/>
      <c r="CJ29" s="54"/>
      <c r="CK29" s="54"/>
      <c r="CL29" s="54"/>
      <c r="CM29" s="54"/>
      <c r="CN29" s="54"/>
      <c r="CO29" s="54"/>
      <c r="CP29" s="54"/>
      <c r="CQ29" s="54"/>
      <c r="CR29" s="54"/>
      <c r="CS29" s="54"/>
      <c r="CT29" s="54"/>
      <c r="CU29" s="54"/>
      <c r="CV29" s="54"/>
      <c r="CW29" s="54"/>
      <c r="CX29" s="54"/>
      <c r="CY29" s="54"/>
      <c r="CZ29" s="54"/>
      <c r="DA29" s="54"/>
      <c r="DB29" s="54"/>
      <c r="DC29" s="54"/>
      <c r="DD29" s="54"/>
      <c r="DE29" s="54"/>
      <c r="DF29" s="54"/>
      <c r="DG29" s="54"/>
      <c r="DH29" s="54"/>
      <c r="DI29" s="54"/>
      <c r="DJ29" s="54"/>
      <c r="DK29" s="54"/>
      <c r="DL29" s="54"/>
      <c r="DM29" s="54"/>
      <c r="DN29" s="54"/>
      <c r="DO29" s="54"/>
      <c r="DP29" s="54"/>
      <c r="DQ29" s="54"/>
      <c r="DR29" s="54"/>
      <c r="DS29" s="54"/>
      <c r="DT29" s="54"/>
      <c r="DU29" s="54"/>
      <c r="DV29" s="54"/>
      <c r="DW29" s="54"/>
      <c r="DX29" s="54"/>
      <c r="DY29" s="54"/>
      <c r="DZ29" s="54"/>
      <c r="EA29" s="54"/>
      <c r="EB29" s="54"/>
      <c r="EC29" s="54"/>
      <c r="ED29" s="54"/>
      <c r="EE29" s="54"/>
      <c r="EF29" s="54"/>
      <c r="EG29" s="54"/>
      <c r="EH29" s="54"/>
      <c r="EI29" s="54"/>
      <c r="EJ29" s="54"/>
      <c r="EK29" s="54"/>
      <c r="EL29" s="54"/>
      <c r="EM29" s="54"/>
      <c r="EN29" s="54"/>
      <c r="EO29" s="54"/>
      <c r="EP29" s="54"/>
      <c r="EQ29" s="54"/>
      <c r="ER29" s="54"/>
      <c r="ES29" s="54"/>
      <c r="ET29" s="54"/>
      <c r="EU29" s="54"/>
      <c r="EV29" s="54"/>
      <c r="EW29" s="54"/>
      <c r="EX29" s="54"/>
      <c r="EY29" s="54"/>
      <c r="EZ29" s="54"/>
      <c r="FA29" s="54"/>
      <c r="FB29" s="54"/>
      <c r="FC29" s="54"/>
      <c r="FD29" s="54"/>
      <c r="FE29" s="54"/>
      <c r="FF29" s="54"/>
      <c r="FG29" s="54"/>
      <c r="FH29" s="54"/>
      <c r="FI29" s="54"/>
      <c r="FJ29" s="54"/>
      <c r="FK29" s="54"/>
      <c r="FL29" s="54"/>
      <c r="FM29" s="54"/>
      <c r="FN29" s="54"/>
      <c r="FO29" s="54"/>
      <c r="FP29" s="54"/>
      <c r="FQ29" s="54"/>
      <c r="FR29" s="54"/>
      <c r="FS29" s="54"/>
    </row>
    <row r="30" spans="1:178" x14ac:dyDescent="0.3">
      <c r="A30" s="60"/>
      <c r="E30" s="60"/>
      <c r="V30" s="54">
        <f>Z30/(AD23-Y30)</f>
        <v>0.32432432432432429</v>
      </c>
      <c r="W30" s="54">
        <f t="shared" si="1"/>
        <v>0.67567567567567566</v>
      </c>
      <c r="X30" s="54">
        <f t="shared" si="2"/>
        <v>0.74948241210065114</v>
      </c>
      <c r="Y30" s="54">
        <f t="shared" si="3"/>
        <v>-1</v>
      </c>
      <c r="Z30" s="54">
        <f t="shared" si="4"/>
        <v>1</v>
      </c>
      <c r="AA30" s="55">
        <v>0.97</v>
      </c>
      <c r="AB30" s="55">
        <f t="shared" si="0"/>
        <v>3.0000000000000027E-2</v>
      </c>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4"/>
      <c r="BD30" s="54"/>
      <c r="BE30" s="54"/>
      <c r="BF30" s="54"/>
      <c r="BG30" s="54"/>
      <c r="BH30" s="54"/>
      <c r="BI30" s="54"/>
      <c r="BJ30" s="54"/>
      <c r="BK30" s="54"/>
      <c r="BL30" s="54"/>
      <c r="BM30" s="54"/>
      <c r="BN30" s="54"/>
      <c r="BO30" s="54"/>
      <c r="BP30" s="54"/>
      <c r="BQ30" s="54"/>
      <c r="BR30" s="54"/>
      <c r="BS30" s="54"/>
      <c r="BT30" s="54"/>
      <c r="BU30" s="54"/>
      <c r="BV30" s="54"/>
      <c r="BW30" s="54"/>
      <c r="BX30" s="54"/>
      <c r="BY30" s="54"/>
      <c r="BZ30" s="54"/>
      <c r="CA30" s="54"/>
      <c r="CB30" s="54"/>
      <c r="CC30" s="54"/>
      <c r="CD30" s="54"/>
      <c r="CE30" s="54"/>
      <c r="CF30" s="54"/>
      <c r="CG30" s="54"/>
      <c r="CH30" s="54"/>
      <c r="CI30" s="54"/>
      <c r="CJ30" s="54"/>
      <c r="CK30" s="54"/>
      <c r="CL30" s="54"/>
      <c r="CM30" s="54"/>
      <c r="CN30" s="54"/>
      <c r="CO30" s="54"/>
      <c r="CP30" s="54"/>
      <c r="CQ30" s="54"/>
      <c r="CR30" s="54"/>
      <c r="CS30" s="54"/>
      <c r="CT30" s="54"/>
      <c r="CU30" s="54"/>
      <c r="CV30" s="54"/>
      <c r="CW30" s="54"/>
      <c r="CX30" s="54"/>
      <c r="CY30" s="54"/>
      <c r="CZ30" s="54"/>
      <c r="DA30" s="54"/>
      <c r="DB30" s="54"/>
      <c r="DC30" s="54"/>
      <c r="DD30" s="54"/>
      <c r="DE30" s="54"/>
      <c r="DF30" s="54"/>
      <c r="DG30" s="54"/>
      <c r="DH30" s="54"/>
      <c r="DI30" s="54"/>
      <c r="DJ30" s="54"/>
      <c r="DK30" s="54"/>
      <c r="DL30" s="54"/>
      <c r="DM30" s="54"/>
      <c r="DN30" s="54"/>
      <c r="DO30" s="54"/>
      <c r="DP30" s="54"/>
      <c r="DQ30" s="54"/>
      <c r="DR30" s="54"/>
      <c r="DS30" s="54"/>
      <c r="DT30" s="54"/>
      <c r="DU30" s="54"/>
      <c r="DV30" s="54"/>
      <c r="DW30" s="54"/>
      <c r="DX30" s="54"/>
      <c r="DY30" s="54"/>
      <c r="DZ30" s="54"/>
      <c r="EA30" s="54"/>
      <c r="EB30" s="54"/>
      <c r="EC30" s="54"/>
      <c r="ED30" s="54"/>
      <c r="EE30" s="54"/>
      <c r="EF30" s="54"/>
      <c r="EG30" s="54"/>
      <c r="EH30" s="54"/>
      <c r="EI30" s="54"/>
      <c r="EJ30" s="54"/>
      <c r="EK30" s="54"/>
      <c r="EL30" s="54"/>
      <c r="EM30" s="54"/>
      <c r="EN30" s="54"/>
      <c r="EO30" s="54"/>
      <c r="EP30" s="54"/>
      <c r="EQ30" s="54"/>
      <c r="ER30" s="54"/>
      <c r="ES30" s="54"/>
      <c r="ET30" s="54"/>
      <c r="EU30" s="54"/>
      <c r="EV30" s="54"/>
      <c r="EW30" s="54"/>
      <c r="EX30" s="54"/>
      <c r="EY30" s="54"/>
      <c r="EZ30" s="54"/>
      <c r="FA30" s="54"/>
      <c r="FB30" s="54"/>
      <c r="FC30" s="54"/>
      <c r="FD30" s="54"/>
      <c r="FE30" s="54"/>
      <c r="FF30" s="54"/>
      <c r="FG30" s="54"/>
      <c r="FH30" s="54"/>
      <c r="FI30" s="54"/>
      <c r="FJ30" s="54"/>
      <c r="FK30" s="54"/>
      <c r="FL30" s="54"/>
      <c r="FM30" s="54"/>
      <c r="FN30" s="54"/>
      <c r="FO30" s="54"/>
      <c r="FP30" s="54"/>
      <c r="FQ30" s="54"/>
      <c r="FR30" s="54"/>
      <c r="FS30" s="54"/>
    </row>
    <row r="31" spans="1:178" x14ac:dyDescent="0.3">
      <c r="A31" s="3"/>
      <c r="B31" s="3"/>
      <c r="C31" s="3"/>
      <c r="D31" s="3"/>
      <c r="E31" s="3"/>
      <c r="F31" s="70"/>
      <c r="G31" s="60"/>
      <c r="V31" s="54">
        <f>Z31/(AD23-Y31)</f>
        <v>0.32432432432432429</v>
      </c>
      <c r="W31" s="54">
        <f t="shared" si="1"/>
        <v>0.67567567567567566</v>
      </c>
      <c r="X31" s="54">
        <f t="shared" si="2"/>
        <v>0.74948241210065114</v>
      </c>
      <c r="Y31" s="54">
        <f t="shared" si="3"/>
        <v>-1</v>
      </c>
      <c r="Z31" s="54">
        <f t="shared" si="4"/>
        <v>1</v>
      </c>
      <c r="AA31" s="55">
        <v>0.98</v>
      </c>
      <c r="AB31" s="55">
        <f t="shared" si="0"/>
        <v>2.0000000000000018E-2</v>
      </c>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54"/>
      <c r="BK31" s="54"/>
      <c r="BL31" s="54"/>
      <c r="BM31" s="54"/>
      <c r="BN31" s="54"/>
      <c r="BO31" s="54"/>
      <c r="BP31" s="54"/>
      <c r="BQ31" s="54"/>
      <c r="BR31" s="54"/>
      <c r="BS31" s="54"/>
      <c r="BT31" s="54"/>
      <c r="BU31" s="54"/>
      <c r="BV31" s="54"/>
      <c r="BW31" s="54"/>
      <c r="BX31" s="54"/>
      <c r="BY31" s="54"/>
      <c r="BZ31" s="54"/>
      <c r="CA31" s="54"/>
      <c r="CB31" s="54"/>
      <c r="CC31" s="54"/>
      <c r="CD31" s="54"/>
      <c r="CE31" s="54"/>
      <c r="CF31" s="54"/>
      <c r="CG31" s="54"/>
      <c r="CH31" s="54"/>
      <c r="CI31" s="54"/>
      <c r="CJ31" s="54"/>
      <c r="CK31" s="54"/>
      <c r="CL31" s="54"/>
      <c r="CM31" s="54"/>
      <c r="CN31" s="54"/>
      <c r="CO31" s="54"/>
      <c r="CP31" s="54"/>
      <c r="CQ31" s="54"/>
      <c r="CR31" s="54"/>
      <c r="CS31" s="54"/>
      <c r="CT31" s="54"/>
      <c r="CU31" s="54"/>
      <c r="CV31" s="54"/>
      <c r="CW31" s="54"/>
      <c r="CX31" s="54"/>
      <c r="CY31" s="54"/>
      <c r="CZ31" s="54"/>
      <c r="DA31" s="54"/>
      <c r="DB31" s="54"/>
      <c r="DC31" s="54"/>
      <c r="DD31" s="54"/>
      <c r="DE31" s="54"/>
      <c r="DF31" s="54"/>
      <c r="DG31" s="54"/>
      <c r="DH31" s="54"/>
      <c r="DI31" s="54"/>
      <c r="DJ31" s="54"/>
      <c r="DK31" s="54"/>
      <c r="DL31" s="54"/>
      <c r="DM31" s="54"/>
      <c r="DN31" s="54"/>
      <c r="DO31" s="54"/>
      <c r="DP31" s="54"/>
      <c r="DQ31" s="54"/>
      <c r="DR31" s="54"/>
      <c r="DS31" s="54"/>
      <c r="DT31" s="54"/>
      <c r="DU31" s="54"/>
      <c r="DV31" s="54"/>
      <c r="DW31" s="54"/>
      <c r="DX31" s="54"/>
      <c r="DY31" s="54"/>
      <c r="DZ31" s="54"/>
      <c r="EA31" s="54"/>
      <c r="EB31" s="54"/>
      <c r="EC31" s="54"/>
      <c r="ED31" s="54"/>
      <c r="EE31" s="54"/>
      <c r="EF31" s="54"/>
      <c r="EG31" s="54"/>
      <c r="EH31" s="54"/>
      <c r="EI31" s="54"/>
      <c r="EJ31" s="54"/>
      <c r="EK31" s="54"/>
      <c r="EL31" s="54"/>
      <c r="EM31" s="54"/>
      <c r="EN31" s="54"/>
      <c r="EO31" s="54"/>
      <c r="EP31" s="54"/>
      <c r="EQ31" s="54"/>
      <c r="ER31" s="54"/>
      <c r="ES31" s="54"/>
      <c r="ET31" s="54"/>
      <c r="EU31" s="54"/>
      <c r="EV31" s="54"/>
      <c r="EW31" s="54"/>
      <c r="EX31" s="54"/>
      <c r="EY31" s="54"/>
      <c r="EZ31" s="54"/>
      <c r="FA31" s="54"/>
      <c r="FB31" s="54"/>
      <c r="FC31" s="54"/>
      <c r="FD31" s="54"/>
      <c r="FE31" s="54"/>
      <c r="FF31" s="54"/>
      <c r="FG31" s="54"/>
      <c r="FH31" s="54"/>
      <c r="FI31" s="54"/>
      <c r="FJ31" s="54"/>
      <c r="FK31" s="54"/>
      <c r="FL31" s="54"/>
      <c r="FM31" s="54"/>
      <c r="FN31" s="54"/>
      <c r="FO31" s="54"/>
      <c r="FP31" s="54"/>
      <c r="FQ31" s="54"/>
      <c r="FR31" s="54"/>
      <c r="FS31" s="54"/>
    </row>
    <row r="32" spans="1:178" x14ac:dyDescent="0.3">
      <c r="A32" s="60"/>
      <c r="B32" s="60"/>
      <c r="C32" s="60"/>
      <c r="D32" s="60"/>
      <c r="E32" s="60"/>
      <c r="F32" s="60"/>
      <c r="G32" s="60"/>
      <c r="H32" s="60"/>
      <c r="I32" s="60"/>
      <c r="V32" s="54">
        <f>Z32/(AD23-Y32)</f>
        <v>0.32432432432432429</v>
      </c>
      <c r="W32" s="54">
        <f t="shared" si="1"/>
        <v>0.67567567567567566</v>
      </c>
      <c r="X32" s="54">
        <f t="shared" si="2"/>
        <v>0.74948241210065114</v>
      </c>
      <c r="Y32" s="54">
        <f t="shared" si="3"/>
        <v>-1</v>
      </c>
      <c r="Z32" s="54">
        <f t="shared" si="4"/>
        <v>1</v>
      </c>
      <c r="AA32" s="55">
        <v>0.99</v>
      </c>
      <c r="AB32" s="55">
        <f t="shared" si="0"/>
        <v>1.0000000000000009E-2</v>
      </c>
      <c r="AC32" s="54"/>
      <c r="AD32" s="54"/>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54"/>
      <c r="BC32" s="54"/>
      <c r="BD32" s="54"/>
      <c r="BE32" s="54"/>
      <c r="BF32" s="54"/>
      <c r="BG32" s="54"/>
      <c r="BH32" s="54"/>
      <c r="BI32" s="54"/>
      <c r="BJ32" s="54"/>
      <c r="BK32" s="54"/>
      <c r="BL32" s="54"/>
      <c r="BM32" s="54"/>
      <c r="BN32" s="54"/>
      <c r="BO32" s="54"/>
      <c r="BP32" s="54"/>
      <c r="BQ32" s="54"/>
      <c r="BR32" s="54"/>
      <c r="BS32" s="54"/>
      <c r="BT32" s="54"/>
      <c r="BU32" s="54"/>
      <c r="BV32" s="54"/>
      <c r="BW32" s="54"/>
      <c r="BX32" s="54"/>
      <c r="BY32" s="54"/>
      <c r="BZ32" s="54"/>
      <c r="CA32" s="54"/>
      <c r="CB32" s="54"/>
      <c r="CC32" s="54"/>
      <c r="CD32" s="54"/>
      <c r="CE32" s="54"/>
      <c r="CF32" s="54"/>
      <c r="CG32" s="54"/>
      <c r="CH32" s="54"/>
      <c r="CI32" s="54"/>
      <c r="CJ32" s="54"/>
      <c r="CK32" s="54"/>
      <c r="CL32" s="54"/>
      <c r="CM32" s="54"/>
      <c r="CN32" s="54"/>
      <c r="CO32" s="54"/>
      <c r="CP32" s="54"/>
      <c r="CQ32" s="54"/>
      <c r="CR32" s="54"/>
      <c r="CS32" s="54"/>
      <c r="CT32" s="54"/>
      <c r="CU32" s="54"/>
      <c r="CV32" s="54"/>
      <c r="CW32" s="54"/>
      <c r="CX32" s="54"/>
      <c r="CY32" s="54"/>
      <c r="CZ32" s="54"/>
      <c r="DA32" s="54"/>
      <c r="DB32" s="54"/>
      <c r="DC32" s="54"/>
      <c r="DD32" s="54"/>
      <c r="DE32" s="54"/>
      <c r="DF32" s="54"/>
      <c r="DG32" s="54"/>
      <c r="DH32" s="54"/>
      <c r="DI32" s="54"/>
      <c r="DJ32" s="54"/>
      <c r="DK32" s="54"/>
      <c r="DL32" s="54"/>
      <c r="DM32" s="54"/>
      <c r="DN32" s="54"/>
      <c r="DO32" s="54"/>
      <c r="DP32" s="54"/>
      <c r="DQ32" s="54"/>
      <c r="DR32" s="54"/>
      <c r="DS32" s="54"/>
      <c r="DT32" s="54"/>
      <c r="DU32" s="54"/>
      <c r="DV32" s="54"/>
      <c r="DW32" s="54"/>
      <c r="DX32" s="54"/>
      <c r="DY32" s="54"/>
      <c r="DZ32" s="54"/>
      <c r="EA32" s="54"/>
      <c r="EB32" s="54"/>
      <c r="EC32" s="54"/>
      <c r="ED32" s="54"/>
      <c r="EE32" s="54"/>
      <c r="EF32" s="54"/>
      <c r="EG32" s="54"/>
      <c r="EH32" s="54"/>
      <c r="EI32" s="54"/>
      <c r="EJ32" s="54"/>
      <c r="EK32" s="54"/>
      <c r="EL32" s="54"/>
      <c r="EM32" s="54"/>
      <c r="EN32" s="54"/>
      <c r="EO32" s="54"/>
      <c r="EP32" s="54"/>
      <c r="EQ32" s="54"/>
      <c r="ER32" s="54"/>
      <c r="ES32" s="54"/>
      <c r="ET32" s="54"/>
      <c r="EU32" s="54"/>
      <c r="EV32" s="54"/>
      <c r="EW32" s="54"/>
      <c r="EX32" s="54"/>
      <c r="EY32" s="54"/>
      <c r="EZ32" s="54"/>
      <c r="FA32" s="54"/>
      <c r="FB32" s="54"/>
      <c r="FC32" s="54"/>
      <c r="FD32" s="54"/>
      <c r="FE32" s="54"/>
      <c r="FF32" s="54"/>
      <c r="FG32" s="54"/>
      <c r="FH32" s="54"/>
      <c r="FI32" s="54"/>
      <c r="FJ32" s="54"/>
      <c r="FK32" s="54"/>
      <c r="FL32" s="54"/>
      <c r="FM32" s="54"/>
      <c r="FN32" s="54"/>
      <c r="FO32" s="54"/>
      <c r="FP32" s="54"/>
      <c r="FQ32" s="54"/>
      <c r="FR32" s="54"/>
      <c r="FS32" s="54"/>
    </row>
    <row r="33" spans="1:175" x14ac:dyDescent="0.3">
      <c r="A33" s="60"/>
      <c r="B33" s="60"/>
      <c r="C33" s="71"/>
      <c r="D33" s="71"/>
      <c r="E33" s="70"/>
      <c r="F33" s="70"/>
      <c r="G33" s="60"/>
      <c r="H33" s="60"/>
      <c r="I33" s="60"/>
      <c r="V33" s="54">
        <f>Z33/(AD23-Y33)</f>
        <v>0.32432432432432429</v>
      </c>
      <c r="W33" s="54">
        <f t="shared" si="1"/>
        <v>0.67567567567567566</v>
      </c>
      <c r="X33" s="54">
        <f t="shared" si="2"/>
        <v>0.74948241210065114</v>
      </c>
      <c r="Y33" s="54">
        <f t="shared" si="3"/>
        <v>-1</v>
      </c>
      <c r="Z33" s="54">
        <f t="shared" si="4"/>
        <v>1</v>
      </c>
      <c r="AA33" s="55">
        <v>1</v>
      </c>
      <c r="AB33" s="55">
        <f t="shared" si="0"/>
        <v>0</v>
      </c>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c r="BE33" s="54"/>
      <c r="BF33" s="54"/>
      <c r="BG33" s="54"/>
      <c r="BH33" s="54"/>
      <c r="BI33" s="54"/>
      <c r="BJ33" s="54"/>
      <c r="BK33" s="54"/>
      <c r="BL33" s="54"/>
      <c r="BM33" s="54"/>
      <c r="BN33" s="54"/>
      <c r="BO33" s="54"/>
      <c r="BP33" s="54"/>
      <c r="BQ33" s="54"/>
      <c r="BR33" s="54"/>
      <c r="BS33" s="54"/>
      <c r="BT33" s="54"/>
      <c r="BU33" s="54"/>
      <c r="BV33" s="54"/>
      <c r="BW33" s="54"/>
      <c r="BX33" s="54"/>
      <c r="BY33" s="54"/>
      <c r="BZ33" s="54"/>
      <c r="CA33" s="54"/>
      <c r="CB33" s="54"/>
      <c r="CC33" s="54"/>
      <c r="CD33" s="54"/>
      <c r="CE33" s="54"/>
      <c r="CF33" s="54"/>
      <c r="CG33" s="54"/>
      <c r="CH33" s="54"/>
      <c r="CI33" s="54"/>
      <c r="CJ33" s="54"/>
      <c r="CK33" s="54"/>
      <c r="CL33" s="54"/>
      <c r="CM33" s="54"/>
      <c r="CN33" s="54"/>
      <c r="CO33" s="54"/>
      <c r="CP33" s="54"/>
      <c r="CQ33" s="54"/>
      <c r="CR33" s="54"/>
      <c r="CS33" s="54"/>
      <c r="CT33" s="54"/>
      <c r="CU33" s="54"/>
      <c r="CV33" s="54"/>
      <c r="CW33" s="54"/>
      <c r="CX33" s="54"/>
      <c r="CY33" s="54"/>
      <c r="CZ33" s="54"/>
      <c r="DA33" s="54"/>
      <c r="DB33" s="54"/>
      <c r="DC33" s="54"/>
      <c r="DD33" s="54"/>
      <c r="DE33" s="54"/>
      <c r="DF33" s="54"/>
      <c r="DG33" s="54"/>
      <c r="DH33" s="54"/>
      <c r="DI33" s="54"/>
      <c r="DJ33" s="54"/>
      <c r="DK33" s="54"/>
      <c r="DL33" s="54"/>
      <c r="DM33" s="54"/>
      <c r="DN33" s="54"/>
      <c r="DO33" s="54"/>
      <c r="DP33" s="54"/>
      <c r="DQ33" s="54"/>
      <c r="DR33" s="54"/>
      <c r="DS33" s="54"/>
      <c r="DT33" s="54"/>
      <c r="DU33" s="54"/>
      <c r="DV33" s="54"/>
      <c r="DW33" s="54"/>
      <c r="DX33" s="54"/>
      <c r="DY33" s="54"/>
      <c r="DZ33" s="54"/>
      <c r="EA33" s="54"/>
      <c r="EB33" s="54"/>
      <c r="EC33" s="54"/>
      <c r="ED33" s="54"/>
      <c r="EE33" s="54"/>
      <c r="EF33" s="54"/>
      <c r="EG33" s="54"/>
      <c r="EH33" s="54"/>
      <c r="EI33" s="54"/>
      <c r="EJ33" s="54"/>
      <c r="EK33" s="54"/>
      <c r="EL33" s="54"/>
      <c r="EM33" s="54"/>
      <c r="EN33" s="54"/>
      <c r="EO33" s="54"/>
      <c r="EP33" s="54"/>
      <c r="EQ33" s="54"/>
      <c r="ER33" s="54"/>
      <c r="ES33" s="54"/>
      <c r="ET33" s="54"/>
      <c r="EU33" s="54"/>
      <c r="EV33" s="54"/>
      <c r="EW33" s="54"/>
      <c r="EX33" s="54"/>
      <c r="EY33" s="54"/>
      <c r="EZ33" s="54"/>
      <c r="FA33" s="54"/>
      <c r="FB33" s="54"/>
      <c r="FC33" s="54"/>
      <c r="FD33" s="54"/>
      <c r="FE33" s="54"/>
      <c r="FF33" s="54"/>
      <c r="FG33" s="54"/>
      <c r="FH33" s="54"/>
      <c r="FI33" s="54"/>
      <c r="FJ33" s="54"/>
      <c r="FK33" s="54"/>
      <c r="FL33" s="54"/>
      <c r="FM33" s="54"/>
      <c r="FN33" s="54"/>
      <c r="FO33" s="54"/>
      <c r="FP33" s="54"/>
      <c r="FQ33" s="54"/>
      <c r="FR33" s="54"/>
      <c r="FS33" s="54"/>
    </row>
    <row r="34" spans="1:175" x14ac:dyDescent="0.3">
      <c r="A34" s="60"/>
      <c r="B34" s="60"/>
      <c r="C34" s="71"/>
      <c r="D34" s="60"/>
      <c r="E34" s="70"/>
      <c r="F34" s="60"/>
      <c r="G34" s="60"/>
      <c r="H34" s="60"/>
      <c r="I34" s="60"/>
      <c r="J34" s="68" t="str">
        <f>"MS=  "&amp;[1]!xln(K34)&amp;" ="</f>
        <v>MS=  (0.324² + 0.676²)⁰·⁵ / ((0.24² + 0.5²)⁰·⁵) - 1 =</v>
      </c>
      <c r="K34" s="69">
        <f>(AE18^2+AF18^2)^0.5/((AD21^2+AE21^2)^0.5)-1</f>
        <v>0.35135135135135087</v>
      </c>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54"/>
      <c r="BS34" s="54"/>
      <c r="BT34" s="54"/>
      <c r="BU34" s="54"/>
      <c r="BV34" s="54"/>
      <c r="BW34" s="54"/>
      <c r="BX34" s="54"/>
      <c r="BY34" s="54"/>
      <c r="BZ34" s="54"/>
      <c r="CA34" s="54"/>
      <c r="CB34" s="54"/>
      <c r="CC34" s="54"/>
      <c r="CD34" s="54"/>
      <c r="CE34" s="54"/>
      <c r="CF34" s="54"/>
      <c r="CG34" s="54"/>
      <c r="CH34" s="54"/>
      <c r="CI34" s="54"/>
      <c r="CJ34" s="54"/>
      <c r="CK34" s="54"/>
      <c r="CL34" s="54"/>
      <c r="CM34" s="54"/>
      <c r="CN34" s="54"/>
      <c r="CO34" s="54"/>
      <c r="CP34" s="54"/>
      <c r="CQ34" s="54"/>
      <c r="CR34" s="54"/>
      <c r="CS34" s="54"/>
      <c r="CT34" s="54"/>
      <c r="CU34" s="54"/>
      <c r="CV34" s="54"/>
      <c r="CW34" s="54"/>
      <c r="CX34" s="54"/>
      <c r="CY34" s="54"/>
      <c r="CZ34" s="54"/>
      <c r="DA34" s="54"/>
      <c r="DB34" s="54"/>
      <c r="DC34" s="54"/>
      <c r="DD34" s="54"/>
      <c r="DE34" s="54"/>
      <c r="DF34" s="54"/>
      <c r="DG34" s="54"/>
      <c r="DH34" s="54"/>
      <c r="DI34" s="54"/>
      <c r="DJ34" s="54"/>
      <c r="DK34" s="54"/>
      <c r="DL34" s="54"/>
      <c r="DM34" s="54"/>
      <c r="DN34" s="54"/>
      <c r="DO34" s="54"/>
      <c r="DP34" s="54"/>
      <c r="DQ34" s="54"/>
      <c r="DR34" s="54"/>
      <c r="DS34" s="54"/>
      <c r="DT34" s="54"/>
      <c r="DU34" s="54"/>
      <c r="DV34" s="54"/>
      <c r="DW34" s="54"/>
      <c r="DX34" s="54"/>
      <c r="DY34" s="54"/>
      <c r="DZ34" s="54"/>
      <c r="EA34" s="54"/>
      <c r="EB34" s="54"/>
      <c r="EC34" s="54"/>
      <c r="ED34" s="54"/>
      <c r="EE34" s="54"/>
      <c r="EF34" s="54"/>
      <c r="EG34" s="54"/>
      <c r="EH34" s="54"/>
      <c r="EI34" s="54"/>
      <c r="EJ34" s="54"/>
      <c r="EK34" s="54"/>
      <c r="EL34" s="54"/>
      <c r="EM34" s="54"/>
      <c r="EN34" s="54"/>
      <c r="EO34" s="54"/>
      <c r="EP34" s="54"/>
      <c r="EQ34" s="54"/>
      <c r="ER34" s="54"/>
      <c r="ES34" s="54"/>
      <c r="ET34" s="54"/>
      <c r="EU34" s="54"/>
      <c r="EV34" s="54"/>
      <c r="EW34" s="54"/>
      <c r="EX34" s="54"/>
      <c r="EY34" s="54"/>
      <c r="EZ34" s="54"/>
      <c r="FA34" s="54"/>
      <c r="FB34" s="54"/>
      <c r="FC34" s="54"/>
      <c r="FD34" s="54"/>
      <c r="FE34" s="54"/>
      <c r="FF34" s="54"/>
      <c r="FG34" s="54"/>
      <c r="FH34" s="54"/>
      <c r="FI34" s="54"/>
      <c r="FJ34" s="54"/>
      <c r="FK34" s="54"/>
      <c r="FL34" s="54"/>
      <c r="FM34" s="54"/>
      <c r="FN34" s="54"/>
      <c r="FO34" s="54"/>
      <c r="FP34" s="54"/>
      <c r="FQ34" s="54"/>
      <c r="FR34" s="54"/>
      <c r="FS34" s="54"/>
    </row>
    <row r="35" spans="1:175" x14ac:dyDescent="0.3">
      <c r="A35" s="60"/>
      <c r="B35" s="60"/>
      <c r="C35" s="60"/>
      <c r="D35" s="60"/>
      <c r="E35" s="60"/>
      <c r="F35" s="60"/>
      <c r="G35" s="60"/>
      <c r="H35" s="60"/>
      <c r="I35" s="60"/>
      <c r="J35" s="60"/>
      <c r="K35" s="60"/>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54"/>
      <c r="BS35" s="54"/>
      <c r="BT35" s="54"/>
      <c r="BU35" s="54"/>
      <c r="BV35" s="54"/>
      <c r="BW35" s="54"/>
      <c r="BX35" s="54"/>
      <c r="BY35" s="54"/>
      <c r="BZ35" s="54"/>
      <c r="CA35" s="54"/>
      <c r="CB35" s="54"/>
      <c r="CC35" s="54"/>
      <c r="CD35" s="54"/>
      <c r="CE35" s="54"/>
      <c r="CF35" s="54"/>
      <c r="CG35" s="54"/>
      <c r="CH35" s="54"/>
      <c r="CI35" s="54"/>
      <c r="CJ35" s="54"/>
      <c r="CK35" s="54"/>
      <c r="CL35" s="54"/>
      <c r="CM35" s="54"/>
      <c r="CN35" s="54"/>
      <c r="CO35" s="54"/>
      <c r="CP35" s="54"/>
      <c r="CQ35" s="54"/>
      <c r="CR35" s="54"/>
      <c r="CS35" s="54"/>
      <c r="CT35" s="54"/>
      <c r="CU35" s="54"/>
      <c r="CV35" s="54"/>
      <c r="CW35" s="54"/>
      <c r="CX35" s="54"/>
      <c r="CY35" s="54"/>
      <c r="CZ35" s="54"/>
      <c r="DA35" s="54"/>
      <c r="DB35" s="54"/>
      <c r="DC35" s="54"/>
      <c r="DD35" s="54"/>
      <c r="DE35" s="54"/>
      <c r="DF35" s="54"/>
      <c r="DG35" s="54"/>
      <c r="DH35" s="54"/>
      <c r="DI35" s="54"/>
      <c r="DJ35" s="54"/>
      <c r="DK35" s="54"/>
      <c r="DL35" s="54"/>
      <c r="DM35" s="54"/>
      <c r="DN35" s="54"/>
      <c r="DO35" s="54"/>
      <c r="DP35" s="54"/>
      <c r="DQ35" s="54"/>
      <c r="DR35" s="54"/>
      <c r="DS35" s="54"/>
      <c r="DT35" s="54"/>
      <c r="DU35" s="54"/>
      <c r="DV35" s="54"/>
      <c r="DW35" s="54"/>
      <c r="DX35" s="54"/>
      <c r="DY35" s="54"/>
      <c r="DZ35" s="54"/>
      <c r="EA35" s="54"/>
      <c r="EB35" s="54"/>
      <c r="EC35" s="54"/>
      <c r="ED35" s="54"/>
      <c r="EE35" s="54"/>
      <c r="EF35" s="54"/>
      <c r="EG35" s="54"/>
      <c r="EH35" s="54"/>
      <c r="EI35" s="54"/>
      <c r="EJ35" s="54"/>
      <c r="EK35" s="54"/>
      <c r="EL35" s="54"/>
      <c r="EM35" s="54"/>
      <c r="EN35" s="54"/>
      <c r="EO35" s="54"/>
      <c r="EP35" s="54"/>
      <c r="EQ35" s="54"/>
      <c r="ER35" s="54"/>
      <c r="ES35" s="54"/>
      <c r="ET35" s="54"/>
      <c r="EU35" s="54"/>
      <c r="EV35" s="54"/>
      <c r="EW35" s="54"/>
      <c r="EX35" s="54"/>
      <c r="EY35" s="54"/>
      <c r="EZ35" s="54"/>
      <c r="FA35" s="54"/>
      <c r="FB35" s="54"/>
      <c r="FC35" s="54"/>
      <c r="FD35" s="54"/>
      <c r="FE35" s="54"/>
      <c r="FF35" s="54"/>
      <c r="FG35" s="54"/>
      <c r="FH35" s="54"/>
      <c r="FI35" s="54"/>
      <c r="FJ35" s="54"/>
      <c r="FK35" s="54"/>
      <c r="FL35" s="54"/>
      <c r="FM35" s="54"/>
      <c r="FN35" s="54"/>
      <c r="FO35" s="54"/>
      <c r="FP35" s="54"/>
      <c r="FQ35" s="54"/>
      <c r="FR35" s="54"/>
      <c r="FS35" s="54"/>
    </row>
    <row r="36" spans="1:175" x14ac:dyDescent="0.3">
      <c r="A36" s="60"/>
      <c r="B36" s="60"/>
      <c r="C36" s="60"/>
      <c r="D36" s="60"/>
      <c r="E36" s="60"/>
      <c r="F36" s="3"/>
      <c r="G36" s="60"/>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54"/>
      <c r="BW36" s="54"/>
      <c r="BX36" s="54"/>
      <c r="BY36" s="54"/>
      <c r="BZ36" s="54"/>
      <c r="CA36" s="54"/>
      <c r="CB36" s="54"/>
      <c r="CC36" s="54"/>
      <c r="CD36" s="54"/>
      <c r="CE36" s="54"/>
      <c r="CF36" s="54"/>
      <c r="CG36" s="54"/>
      <c r="CH36" s="54"/>
      <c r="CI36" s="54"/>
      <c r="CJ36" s="54"/>
      <c r="CK36" s="54"/>
      <c r="CL36" s="54"/>
      <c r="CM36" s="54"/>
      <c r="CN36" s="54"/>
      <c r="CO36" s="54"/>
      <c r="CP36" s="54"/>
      <c r="CQ36" s="54"/>
      <c r="CR36" s="54"/>
      <c r="CS36" s="54"/>
      <c r="CT36" s="54"/>
      <c r="CU36" s="54"/>
      <c r="CV36" s="54"/>
      <c r="CW36" s="54"/>
      <c r="CX36" s="54"/>
      <c r="CY36" s="54"/>
      <c r="CZ36" s="54"/>
      <c r="DA36" s="54"/>
      <c r="DB36" s="54"/>
      <c r="DC36" s="54"/>
      <c r="DD36" s="54"/>
      <c r="DE36" s="54"/>
      <c r="DF36" s="54"/>
      <c r="DG36" s="54"/>
      <c r="DH36" s="54"/>
      <c r="DI36" s="54"/>
      <c r="DJ36" s="54"/>
      <c r="DK36" s="54"/>
      <c r="DL36" s="54"/>
      <c r="DM36" s="54"/>
      <c r="DN36" s="54"/>
      <c r="DO36" s="54"/>
      <c r="DP36" s="54"/>
      <c r="DQ36" s="54"/>
      <c r="DR36" s="54"/>
      <c r="DS36" s="54"/>
      <c r="DT36" s="54"/>
      <c r="DU36" s="54"/>
      <c r="DV36" s="54"/>
      <c r="DW36" s="54"/>
      <c r="DX36" s="54"/>
      <c r="DY36" s="54"/>
      <c r="DZ36" s="54"/>
      <c r="EA36" s="54"/>
      <c r="EB36" s="54"/>
      <c r="EC36" s="54"/>
      <c r="ED36" s="54"/>
      <c r="EE36" s="54"/>
      <c r="EF36" s="54"/>
      <c r="EG36" s="54"/>
      <c r="EH36" s="54"/>
      <c r="EI36" s="54"/>
      <c r="EJ36" s="54"/>
      <c r="EK36" s="54"/>
      <c r="EL36" s="54"/>
      <c r="EM36" s="54"/>
      <c r="EN36" s="54"/>
      <c r="EO36" s="54"/>
      <c r="EP36" s="54"/>
      <c r="EQ36" s="54"/>
      <c r="ER36" s="54"/>
      <c r="ES36" s="54"/>
      <c r="ET36" s="54"/>
      <c r="EU36" s="54"/>
      <c r="EV36" s="54"/>
      <c r="EW36" s="54"/>
      <c r="EX36" s="54"/>
      <c r="EY36" s="54"/>
      <c r="EZ36" s="54"/>
      <c r="FA36" s="54"/>
      <c r="FB36" s="54"/>
      <c r="FC36" s="54"/>
      <c r="FD36" s="54"/>
      <c r="FE36" s="54"/>
      <c r="FF36" s="54"/>
      <c r="FG36" s="54"/>
      <c r="FH36" s="54"/>
      <c r="FI36" s="54"/>
      <c r="FJ36" s="54"/>
      <c r="FK36" s="54"/>
      <c r="FL36" s="54"/>
      <c r="FM36" s="54"/>
      <c r="FN36" s="54"/>
      <c r="FO36" s="54"/>
      <c r="FP36" s="54"/>
      <c r="FQ36" s="54"/>
      <c r="FR36" s="54"/>
      <c r="FS36" s="54"/>
    </row>
    <row r="37" spans="1:175" x14ac:dyDescent="0.3">
      <c r="A37" s="60"/>
      <c r="B37" s="60"/>
      <c r="C37" s="60"/>
      <c r="D37" s="60"/>
      <c r="E37" s="60"/>
      <c r="F37" s="60"/>
      <c r="G37" s="60"/>
      <c r="H37" s="60"/>
      <c r="I37" s="60"/>
      <c r="J37" s="60"/>
      <c r="K37" s="60"/>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54"/>
      <c r="BS37" s="54"/>
      <c r="BT37" s="54"/>
      <c r="BU37" s="54"/>
      <c r="BV37" s="54"/>
      <c r="BW37" s="54"/>
      <c r="BX37" s="54"/>
      <c r="BY37" s="54"/>
      <c r="BZ37" s="54"/>
      <c r="CA37" s="54"/>
      <c r="CB37" s="54"/>
      <c r="CC37" s="54"/>
      <c r="CD37" s="54"/>
      <c r="CE37" s="54"/>
      <c r="CF37" s="54"/>
      <c r="CG37" s="54"/>
      <c r="CH37" s="54"/>
      <c r="CI37" s="54"/>
      <c r="CJ37" s="54"/>
      <c r="CK37" s="54"/>
      <c r="CL37" s="54"/>
      <c r="CM37" s="54"/>
      <c r="CN37" s="54"/>
      <c r="CO37" s="54"/>
      <c r="CP37" s="54"/>
      <c r="CQ37" s="54"/>
      <c r="CR37" s="54"/>
      <c r="CS37" s="54"/>
      <c r="CT37" s="54"/>
      <c r="CU37" s="54"/>
      <c r="CV37" s="54"/>
      <c r="CW37" s="54"/>
      <c r="CX37" s="54"/>
      <c r="CY37" s="54"/>
      <c r="CZ37" s="54"/>
      <c r="DA37" s="54"/>
      <c r="DB37" s="54"/>
      <c r="DC37" s="54"/>
      <c r="DD37" s="54"/>
      <c r="DE37" s="54"/>
      <c r="DF37" s="54"/>
      <c r="DG37" s="54"/>
      <c r="DH37" s="54"/>
      <c r="DI37" s="54"/>
      <c r="DJ37" s="54"/>
      <c r="DK37" s="54"/>
      <c r="DL37" s="54"/>
      <c r="DM37" s="54"/>
      <c r="DN37" s="54"/>
      <c r="DO37" s="54"/>
      <c r="DP37" s="54"/>
      <c r="DQ37" s="54"/>
      <c r="DR37" s="54"/>
      <c r="DS37" s="54"/>
      <c r="DT37" s="54"/>
      <c r="DU37" s="54"/>
      <c r="DV37" s="54"/>
      <c r="DW37" s="54"/>
      <c r="DX37" s="54"/>
      <c r="DY37" s="54"/>
      <c r="DZ37" s="54"/>
      <c r="EA37" s="54"/>
      <c r="EB37" s="54"/>
      <c r="EC37" s="54"/>
      <c r="ED37" s="54"/>
      <c r="EE37" s="54"/>
      <c r="EF37" s="54"/>
      <c r="EG37" s="54"/>
      <c r="EH37" s="54"/>
      <c r="EI37" s="54"/>
      <c r="EJ37" s="54"/>
      <c r="EK37" s="54"/>
      <c r="EL37" s="54"/>
      <c r="EM37" s="54"/>
      <c r="EN37" s="54"/>
      <c r="EO37" s="54"/>
      <c r="EP37" s="54"/>
      <c r="EQ37" s="54"/>
      <c r="ER37" s="54"/>
      <c r="ES37" s="54"/>
      <c r="ET37" s="54"/>
      <c r="EU37" s="54"/>
      <c r="EV37" s="54"/>
      <c r="EW37" s="54"/>
      <c r="EX37" s="54"/>
      <c r="EY37" s="54"/>
      <c r="EZ37" s="54"/>
      <c r="FA37" s="54"/>
      <c r="FB37" s="54"/>
      <c r="FC37" s="54"/>
      <c r="FD37" s="54"/>
      <c r="FE37" s="54"/>
      <c r="FF37" s="54"/>
      <c r="FG37" s="54"/>
      <c r="FH37" s="54"/>
      <c r="FI37" s="54"/>
      <c r="FJ37" s="54"/>
      <c r="FK37" s="54"/>
      <c r="FL37" s="54"/>
      <c r="FM37" s="54"/>
      <c r="FN37" s="54"/>
      <c r="FO37" s="54"/>
      <c r="FP37" s="54"/>
      <c r="FQ37" s="54"/>
      <c r="FR37" s="54"/>
      <c r="FS37" s="54"/>
    </row>
    <row r="38" spans="1:175" x14ac:dyDescent="0.3">
      <c r="A38" s="60"/>
      <c r="B38" s="60"/>
      <c r="C38" s="60"/>
      <c r="D38" s="60"/>
      <c r="E38" s="60"/>
      <c r="F38" s="60"/>
      <c r="G38" s="60"/>
      <c r="H38" s="60"/>
      <c r="I38" s="60"/>
      <c r="J38" s="60"/>
      <c r="K38" s="60"/>
      <c r="AJ38" s="54"/>
      <c r="AK38" s="54"/>
      <c r="AL38" s="54"/>
      <c r="AM38" s="54"/>
      <c r="AN38" s="54"/>
      <c r="AO38" s="54"/>
      <c r="AP38" s="54"/>
      <c r="AQ38" s="54"/>
      <c r="AR38" s="54"/>
      <c r="AS38" s="54"/>
      <c r="AT38" s="54"/>
      <c r="AU38" s="54"/>
      <c r="AV38" s="54"/>
      <c r="AW38" s="54"/>
      <c r="AX38" s="54"/>
      <c r="AY38" s="54"/>
      <c r="AZ38" s="54"/>
      <c r="BA38" s="54"/>
      <c r="BB38" s="54"/>
      <c r="BC38" s="54"/>
      <c r="BD38" s="54"/>
      <c r="BE38" s="54"/>
      <c r="BF38" s="54"/>
      <c r="BG38" s="54"/>
      <c r="BH38" s="54"/>
      <c r="BI38" s="54"/>
      <c r="BJ38" s="54"/>
      <c r="BK38" s="54"/>
      <c r="BL38" s="54"/>
      <c r="BM38" s="54"/>
      <c r="BN38" s="54"/>
      <c r="BO38" s="54"/>
      <c r="BP38" s="54"/>
      <c r="BQ38" s="54"/>
      <c r="BR38" s="54"/>
      <c r="BS38" s="54"/>
      <c r="BT38" s="54"/>
      <c r="BU38" s="54"/>
      <c r="BV38" s="54"/>
      <c r="BW38" s="54"/>
      <c r="BX38" s="54"/>
      <c r="BY38" s="54"/>
      <c r="BZ38" s="54"/>
      <c r="CA38" s="54"/>
      <c r="CB38" s="54"/>
      <c r="CC38" s="54"/>
      <c r="CD38" s="54"/>
      <c r="CE38" s="54"/>
      <c r="CF38" s="54"/>
      <c r="CG38" s="54"/>
      <c r="CH38" s="54"/>
      <c r="CI38" s="54"/>
      <c r="CJ38" s="54"/>
      <c r="CK38" s="54"/>
      <c r="CL38" s="54"/>
      <c r="CM38" s="54"/>
      <c r="CN38" s="54"/>
      <c r="CO38" s="54"/>
      <c r="CP38" s="54"/>
      <c r="CQ38" s="54"/>
      <c r="CR38" s="54"/>
      <c r="CS38" s="54"/>
      <c r="CT38" s="54"/>
      <c r="CU38" s="54"/>
      <c r="CV38" s="54"/>
      <c r="CW38" s="54"/>
      <c r="CX38" s="54"/>
      <c r="CY38" s="54"/>
      <c r="CZ38" s="54"/>
      <c r="DA38" s="54"/>
      <c r="DB38" s="54"/>
      <c r="DC38" s="54"/>
      <c r="DD38" s="54"/>
      <c r="DE38" s="54"/>
      <c r="DF38" s="54"/>
      <c r="DG38" s="54"/>
      <c r="DH38" s="54"/>
      <c r="DI38" s="54"/>
      <c r="DJ38" s="54"/>
      <c r="DK38" s="54"/>
      <c r="DL38" s="54"/>
      <c r="DM38" s="54"/>
      <c r="DN38" s="54"/>
      <c r="DO38" s="54"/>
      <c r="DP38" s="54"/>
      <c r="DQ38" s="54"/>
      <c r="DR38" s="54"/>
      <c r="DS38" s="54"/>
      <c r="DT38" s="54"/>
      <c r="DU38" s="54"/>
      <c r="DV38" s="54"/>
      <c r="DW38" s="54"/>
      <c r="DX38" s="54"/>
      <c r="DY38" s="54"/>
      <c r="DZ38" s="54"/>
      <c r="EA38" s="54"/>
      <c r="EB38" s="54"/>
      <c r="EC38" s="54"/>
      <c r="ED38" s="54"/>
      <c r="EE38" s="54"/>
      <c r="EF38" s="54"/>
      <c r="EG38" s="54"/>
      <c r="EH38" s="54"/>
      <c r="EI38" s="54"/>
      <c r="EJ38" s="54"/>
      <c r="EK38" s="54"/>
      <c r="EL38" s="54"/>
      <c r="EM38" s="54"/>
      <c r="EN38" s="54"/>
      <c r="EO38" s="54"/>
      <c r="EP38" s="54"/>
      <c r="EQ38" s="54"/>
      <c r="ER38" s="54"/>
      <c r="ES38" s="54"/>
      <c r="ET38" s="54"/>
      <c r="EU38" s="54"/>
      <c r="EV38" s="54"/>
      <c r="EW38" s="54"/>
      <c r="EX38" s="54"/>
      <c r="EY38" s="54"/>
      <c r="EZ38" s="54"/>
      <c r="FA38" s="54"/>
      <c r="FB38" s="54"/>
      <c r="FC38" s="54"/>
      <c r="FD38" s="54"/>
      <c r="FE38" s="54"/>
      <c r="FF38" s="54"/>
      <c r="FG38" s="54"/>
      <c r="FH38" s="54"/>
      <c r="FI38" s="54"/>
      <c r="FJ38" s="54"/>
      <c r="FK38" s="54"/>
      <c r="FL38" s="54"/>
      <c r="FM38" s="54"/>
      <c r="FN38" s="54"/>
      <c r="FO38" s="54"/>
      <c r="FP38" s="54"/>
      <c r="FQ38" s="54"/>
      <c r="FR38" s="54"/>
      <c r="FS38" s="54"/>
    </row>
    <row r="39" spans="1:175" x14ac:dyDescent="0.3">
      <c r="A39" s="60"/>
      <c r="B39" s="60"/>
      <c r="C39" s="60"/>
      <c r="D39" s="60"/>
      <c r="E39" s="60"/>
      <c r="F39" s="60"/>
      <c r="G39" s="60"/>
      <c r="H39" s="60"/>
      <c r="I39" s="60"/>
      <c r="J39" s="60"/>
      <c r="K39" s="60"/>
      <c r="AG39" s="54"/>
      <c r="AH39" s="54"/>
      <c r="AI39" s="54"/>
      <c r="AJ39" s="54"/>
      <c r="AK39" s="54"/>
      <c r="AL39" s="54"/>
      <c r="AM39" s="54"/>
      <c r="AN39" s="54"/>
      <c r="AO39" s="54"/>
      <c r="AP39" s="54"/>
      <c r="AQ39" s="54"/>
      <c r="AR39" s="54"/>
      <c r="AS39" s="54"/>
      <c r="AT39" s="54"/>
      <c r="AU39" s="54"/>
      <c r="AV39" s="54"/>
      <c r="AW39" s="54"/>
      <c r="AX39" s="54"/>
      <c r="AY39" s="54"/>
      <c r="AZ39" s="54"/>
      <c r="BA39" s="54"/>
      <c r="BB39" s="54"/>
      <c r="BC39" s="54"/>
      <c r="BD39" s="54"/>
      <c r="BE39" s="54"/>
      <c r="BF39" s="54"/>
      <c r="BG39" s="54"/>
      <c r="BH39" s="54"/>
      <c r="BI39" s="54"/>
      <c r="BJ39" s="54"/>
      <c r="BK39" s="54"/>
      <c r="BL39" s="54"/>
      <c r="BM39" s="54"/>
      <c r="BN39" s="54"/>
      <c r="BO39" s="54"/>
      <c r="BP39" s="54"/>
      <c r="BQ39" s="54"/>
      <c r="BR39" s="54"/>
      <c r="BS39" s="54"/>
      <c r="BT39" s="54"/>
      <c r="BU39" s="54"/>
      <c r="BV39" s="54"/>
      <c r="BW39" s="54"/>
      <c r="BX39" s="54"/>
      <c r="BY39" s="54"/>
      <c r="BZ39" s="54"/>
      <c r="CA39" s="54"/>
      <c r="CB39" s="54"/>
      <c r="CC39" s="54"/>
      <c r="CD39" s="54"/>
      <c r="CE39" s="54"/>
      <c r="CF39" s="54"/>
      <c r="CG39" s="54"/>
      <c r="CH39" s="54"/>
      <c r="CI39" s="54"/>
      <c r="CJ39" s="54"/>
      <c r="CK39" s="54"/>
      <c r="CL39" s="54"/>
      <c r="CM39" s="54"/>
      <c r="CN39" s="54"/>
      <c r="CO39" s="54"/>
      <c r="CP39" s="54"/>
      <c r="CQ39" s="54"/>
      <c r="CR39" s="54"/>
      <c r="CS39" s="54"/>
      <c r="CT39" s="54"/>
      <c r="CU39" s="54"/>
      <c r="CV39" s="54"/>
      <c r="CW39" s="54"/>
      <c r="CX39" s="54"/>
      <c r="CY39" s="54"/>
      <c r="CZ39" s="54"/>
      <c r="DA39" s="54"/>
      <c r="DB39" s="54"/>
      <c r="DC39" s="54"/>
      <c r="DD39" s="54"/>
      <c r="DE39" s="54"/>
      <c r="DF39" s="54"/>
      <c r="DG39" s="54"/>
      <c r="DH39" s="54"/>
      <c r="DI39" s="54"/>
      <c r="DJ39" s="54"/>
      <c r="DK39" s="54"/>
      <c r="DL39" s="54"/>
      <c r="DM39" s="54"/>
      <c r="DN39" s="54"/>
      <c r="DO39" s="54"/>
      <c r="DP39" s="54"/>
      <c r="DQ39" s="54"/>
      <c r="DR39" s="54"/>
      <c r="DS39" s="54"/>
      <c r="DT39" s="54"/>
      <c r="DU39" s="54"/>
      <c r="DV39" s="54"/>
      <c r="DW39" s="54"/>
      <c r="DX39" s="54"/>
      <c r="DY39" s="54"/>
      <c r="DZ39" s="54"/>
      <c r="EA39" s="54"/>
      <c r="EB39" s="54"/>
      <c r="EC39" s="54"/>
      <c r="ED39" s="54"/>
      <c r="EE39" s="54"/>
      <c r="EF39" s="54"/>
      <c r="EG39" s="54"/>
      <c r="EH39" s="54"/>
      <c r="EI39" s="54"/>
      <c r="EJ39" s="54"/>
      <c r="EK39" s="54"/>
      <c r="EL39" s="54"/>
      <c r="EM39" s="54"/>
      <c r="EN39" s="54"/>
      <c r="EO39" s="54"/>
      <c r="EP39" s="54"/>
      <c r="EQ39" s="54"/>
      <c r="ER39" s="54"/>
      <c r="ES39" s="54"/>
      <c r="ET39" s="54"/>
      <c r="EU39" s="54"/>
      <c r="EV39" s="54"/>
      <c r="EW39" s="54"/>
      <c r="EX39" s="54"/>
      <c r="EY39" s="54"/>
      <c r="EZ39" s="54"/>
      <c r="FA39" s="54"/>
      <c r="FB39" s="54"/>
      <c r="FC39" s="54"/>
      <c r="FD39" s="54"/>
      <c r="FE39" s="54"/>
      <c r="FF39" s="54"/>
      <c r="FG39" s="54"/>
      <c r="FH39" s="54"/>
      <c r="FI39" s="54"/>
      <c r="FJ39" s="54"/>
      <c r="FK39" s="54"/>
      <c r="FL39" s="54"/>
      <c r="FM39" s="54"/>
      <c r="FN39" s="54"/>
      <c r="FO39" s="54"/>
      <c r="FP39" s="54"/>
      <c r="FQ39" s="54"/>
      <c r="FR39" s="54"/>
      <c r="FS39" s="54"/>
    </row>
    <row r="40" spans="1:175" x14ac:dyDescent="0.3">
      <c r="A40" s="60"/>
      <c r="B40" s="60"/>
      <c r="C40" s="60"/>
      <c r="D40" s="60"/>
      <c r="E40" s="60"/>
      <c r="F40" s="60"/>
      <c r="G40" s="60"/>
      <c r="H40" s="60"/>
      <c r="I40" s="60"/>
      <c r="J40" s="60"/>
      <c r="K40" s="60"/>
      <c r="AG40" s="54"/>
      <c r="AH40" s="54"/>
      <c r="AI40" s="54"/>
      <c r="AJ40" s="54"/>
      <c r="AK40" s="54"/>
      <c r="AL40" s="54"/>
      <c r="AM40" s="54"/>
      <c r="AN40" s="54"/>
      <c r="AO40" s="54"/>
      <c r="AP40" s="54"/>
      <c r="AQ40" s="54"/>
      <c r="AR40" s="54"/>
      <c r="AS40" s="54"/>
      <c r="AT40" s="54"/>
      <c r="AU40" s="54"/>
      <c r="AV40" s="54"/>
      <c r="AW40" s="54"/>
      <c r="AX40" s="54"/>
      <c r="AY40" s="54"/>
      <c r="AZ40" s="54"/>
      <c r="BA40" s="54"/>
      <c r="BB40" s="54"/>
      <c r="BC40" s="54"/>
      <c r="BD40" s="54"/>
      <c r="BE40" s="54"/>
      <c r="BF40" s="54"/>
      <c r="BG40" s="54"/>
      <c r="BH40" s="54"/>
      <c r="BI40" s="54"/>
      <c r="BJ40" s="54"/>
      <c r="BK40" s="54"/>
      <c r="BL40" s="54"/>
      <c r="BM40" s="54"/>
      <c r="BN40" s="54"/>
      <c r="BO40" s="54"/>
      <c r="BP40" s="54"/>
      <c r="BQ40" s="54"/>
      <c r="BR40" s="54"/>
      <c r="BS40" s="54"/>
      <c r="BT40" s="54"/>
      <c r="BU40" s="54"/>
      <c r="BV40" s="54"/>
      <c r="BW40" s="54"/>
      <c r="BX40" s="54"/>
      <c r="BY40" s="54"/>
      <c r="BZ40" s="54"/>
      <c r="CA40" s="54"/>
      <c r="CB40" s="54"/>
      <c r="CC40" s="54"/>
      <c r="CD40" s="54"/>
      <c r="CE40" s="54"/>
      <c r="CF40" s="54"/>
      <c r="CG40" s="54"/>
      <c r="CH40" s="54"/>
      <c r="CI40" s="54"/>
      <c r="CJ40" s="54"/>
      <c r="CK40" s="54"/>
      <c r="CL40" s="54"/>
      <c r="CM40" s="54"/>
      <c r="CN40" s="54"/>
      <c r="CO40" s="54"/>
      <c r="CP40" s="54"/>
      <c r="CQ40" s="54"/>
      <c r="CR40" s="54"/>
      <c r="CS40" s="54"/>
      <c r="CT40" s="54"/>
      <c r="CU40" s="54"/>
      <c r="CV40" s="54"/>
      <c r="CW40" s="54"/>
      <c r="CX40" s="54"/>
      <c r="CY40" s="54"/>
      <c r="CZ40" s="54"/>
      <c r="DA40" s="54"/>
      <c r="DB40" s="54"/>
      <c r="DC40" s="54"/>
      <c r="DD40" s="54"/>
      <c r="DE40" s="54"/>
      <c r="DF40" s="54"/>
      <c r="DG40" s="54"/>
      <c r="DH40" s="54"/>
      <c r="DI40" s="54"/>
      <c r="DJ40" s="54"/>
      <c r="DK40" s="54"/>
      <c r="DL40" s="54"/>
      <c r="DM40" s="54"/>
      <c r="DN40" s="54"/>
      <c r="DO40" s="54"/>
      <c r="DP40" s="54"/>
      <c r="DQ40" s="54"/>
      <c r="DR40" s="54"/>
      <c r="DS40" s="54"/>
      <c r="DT40" s="54"/>
      <c r="DU40" s="54"/>
      <c r="DV40" s="54"/>
      <c r="DW40" s="54"/>
      <c r="DX40" s="54"/>
      <c r="DY40" s="54"/>
      <c r="DZ40" s="54"/>
      <c r="EA40" s="54"/>
      <c r="EB40" s="54"/>
      <c r="EC40" s="54"/>
      <c r="ED40" s="54"/>
      <c r="EE40" s="54"/>
      <c r="EF40" s="54"/>
      <c r="EG40" s="54"/>
      <c r="EH40" s="54"/>
      <c r="EI40" s="54"/>
      <c r="EJ40" s="54"/>
      <c r="EK40" s="54"/>
      <c r="EL40" s="54"/>
      <c r="EM40" s="54"/>
      <c r="EN40" s="54"/>
      <c r="EO40" s="54"/>
      <c r="EP40" s="54"/>
      <c r="EQ40" s="54"/>
      <c r="ER40" s="54"/>
      <c r="ES40" s="54"/>
      <c r="ET40" s="54"/>
      <c r="EU40" s="54"/>
      <c r="EV40" s="54"/>
      <c r="EW40" s="54"/>
      <c r="EX40" s="54"/>
      <c r="EY40" s="54"/>
      <c r="EZ40" s="54"/>
      <c r="FA40" s="54"/>
      <c r="FB40" s="54"/>
      <c r="FC40" s="54"/>
      <c r="FD40" s="54"/>
      <c r="FE40" s="54"/>
      <c r="FF40" s="54"/>
      <c r="FG40" s="54"/>
      <c r="FH40" s="54"/>
      <c r="FI40" s="54"/>
      <c r="FJ40" s="54"/>
      <c r="FK40" s="54"/>
      <c r="FL40" s="54"/>
      <c r="FM40" s="54"/>
      <c r="FN40" s="54"/>
      <c r="FO40" s="54"/>
      <c r="FP40" s="54"/>
      <c r="FQ40" s="54"/>
      <c r="FR40" s="54"/>
      <c r="FS40" s="54"/>
    </row>
    <row r="41" spans="1:175" x14ac:dyDescent="0.3">
      <c r="A41" s="60"/>
      <c r="B41" s="60"/>
      <c r="C41" s="60"/>
      <c r="D41" s="60"/>
      <c r="E41" s="60"/>
      <c r="F41" s="60"/>
      <c r="G41" s="60"/>
      <c r="H41" s="60"/>
      <c r="I41" s="60"/>
      <c r="J41" s="60"/>
      <c r="K41" s="60"/>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row>
    <row r="42" spans="1:175" x14ac:dyDescent="0.3">
      <c r="A42" s="60"/>
      <c r="B42" s="60"/>
      <c r="C42" s="60"/>
      <c r="D42" s="60"/>
      <c r="E42" s="60"/>
      <c r="F42" s="60"/>
      <c r="G42" s="60"/>
      <c r="H42" s="60"/>
      <c r="I42" s="60"/>
      <c r="J42" s="60"/>
      <c r="K42" s="60"/>
      <c r="AG42" s="54"/>
      <c r="AH42" s="54"/>
      <c r="AI42" s="54"/>
      <c r="AJ42" s="54"/>
      <c r="AK42" s="54"/>
      <c r="AL42" s="54"/>
      <c r="AM42" s="54"/>
      <c r="AN42" s="54"/>
      <c r="AO42" s="54"/>
      <c r="AP42" s="54"/>
      <c r="AQ42" s="54"/>
      <c r="AR42" s="54"/>
      <c r="AS42" s="54"/>
      <c r="AT42" s="54"/>
      <c r="AU42" s="54"/>
      <c r="AV42" s="54"/>
      <c r="AW42" s="54"/>
      <c r="AX42" s="54"/>
      <c r="AY42" s="54"/>
      <c r="AZ42" s="54"/>
      <c r="BA42" s="54"/>
      <c r="BB42" s="54"/>
      <c r="BC42" s="54"/>
      <c r="BD42" s="54"/>
      <c r="BE42" s="54"/>
      <c r="BF42" s="54"/>
      <c r="BG42" s="54"/>
      <c r="BH42" s="54"/>
      <c r="BI42" s="54"/>
      <c r="BJ42" s="54"/>
      <c r="BK42" s="54"/>
      <c r="BL42" s="54"/>
      <c r="BM42" s="54"/>
      <c r="BN42" s="54"/>
      <c r="BO42" s="54"/>
      <c r="BP42" s="54"/>
      <c r="BQ42" s="54"/>
      <c r="BR42" s="54"/>
      <c r="BS42" s="54"/>
      <c r="BT42" s="54"/>
      <c r="BU42" s="54"/>
      <c r="BV42" s="54"/>
      <c r="BW42" s="54"/>
      <c r="BX42" s="54"/>
      <c r="BY42" s="54"/>
      <c r="BZ42" s="54"/>
      <c r="CA42" s="54"/>
      <c r="CB42" s="54"/>
      <c r="CC42" s="54"/>
      <c r="CD42" s="54"/>
      <c r="CE42" s="54"/>
      <c r="CF42" s="54"/>
      <c r="CG42" s="54"/>
      <c r="CH42" s="54"/>
      <c r="CI42" s="54"/>
      <c r="CJ42" s="54"/>
      <c r="CK42" s="54"/>
      <c r="CL42" s="54"/>
      <c r="CM42" s="54"/>
      <c r="CN42" s="54"/>
      <c r="CO42" s="54"/>
      <c r="CP42" s="54"/>
      <c r="CQ42" s="54"/>
      <c r="CR42" s="54"/>
      <c r="CS42" s="54"/>
      <c r="CT42" s="54"/>
      <c r="CU42" s="54"/>
      <c r="CV42" s="54"/>
      <c r="CW42" s="54"/>
      <c r="CX42" s="54"/>
      <c r="CY42" s="54"/>
      <c r="CZ42" s="54"/>
      <c r="DA42" s="54"/>
      <c r="DB42" s="54"/>
      <c r="DC42" s="54"/>
      <c r="DD42" s="54"/>
      <c r="DE42" s="54"/>
      <c r="DF42" s="54"/>
      <c r="DG42" s="54"/>
      <c r="DH42" s="54"/>
      <c r="DI42" s="54"/>
      <c r="DJ42" s="54"/>
      <c r="DK42" s="54"/>
      <c r="DL42" s="54"/>
      <c r="DM42" s="54"/>
      <c r="DN42" s="54"/>
      <c r="DO42" s="54"/>
      <c r="DP42" s="54"/>
      <c r="DQ42" s="54"/>
      <c r="DR42" s="54"/>
      <c r="DS42" s="54"/>
      <c r="DT42" s="54"/>
      <c r="DU42" s="54"/>
      <c r="DV42" s="54"/>
      <c r="DW42" s="54"/>
      <c r="DX42" s="54"/>
      <c r="DY42" s="54"/>
      <c r="DZ42" s="54"/>
      <c r="EA42" s="54"/>
      <c r="EB42" s="54"/>
      <c r="EC42" s="54"/>
      <c r="ED42" s="54"/>
      <c r="EE42" s="54"/>
      <c r="EF42" s="54"/>
      <c r="EG42" s="54"/>
      <c r="EH42" s="54"/>
      <c r="EI42" s="54"/>
      <c r="EJ42" s="54"/>
      <c r="EK42" s="54"/>
      <c r="EL42" s="54"/>
      <c r="EM42" s="54"/>
      <c r="EN42" s="54"/>
      <c r="EO42" s="54"/>
      <c r="EP42" s="54"/>
      <c r="EQ42" s="54"/>
      <c r="ER42" s="54"/>
      <c r="ES42" s="54"/>
      <c r="ET42" s="54"/>
      <c r="EU42" s="54"/>
      <c r="EV42" s="54"/>
      <c r="EW42" s="54"/>
      <c r="EX42" s="54"/>
      <c r="EY42" s="54"/>
      <c r="EZ42" s="54"/>
      <c r="FA42" s="54"/>
      <c r="FB42" s="54"/>
      <c r="FC42" s="54"/>
      <c r="FD42" s="54"/>
      <c r="FE42" s="54"/>
      <c r="FF42" s="54"/>
      <c r="FG42" s="54"/>
      <c r="FH42" s="54"/>
      <c r="FI42" s="54"/>
      <c r="FJ42" s="54"/>
      <c r="FK42" s="54"/>
      <c r="FL42" s="54"/>
      <c r="FM42" s="54"/>
      <c r="FN42" s="54"/>
      <c r="FO42" s="54"/>
      <c r="FP42" s="54"/>
      <c r="FQ42" s="54"/>
      <c r="FR42" s="54"/>
      <c r="FS42" s="54"/>
    </row>
    <row r="43" spans="1:175" x14ac:dyDescent="0.3">
      <c r="A43" s="60"/>
      <c r="B43" s="60"/>
      <c r="C43" s="60"/>
      <c r="D43" s="60"/>
      <c r="E43" s="60"/>
      <c r="F43" s="60"/>
      <c r="G43" s="60"/>
      <c r="H43" s="60"/>
      <c r="I43" s="60"/>
      <c r="J43" s="60"/>
      <c r="K43" s="60"/>
      <c r="AG43" s="54"/>
      <c r="AH43" s="54"/>
      <c r="AI43" s="54"/>
      <c r="AJ43" s="54"/>
      <c r="AK43" s="54"/>
      <c r="AL43" s="54"/>
      <c r="AM43" s="54"/>
      <c r="AN43" s="54"/>
      <c r="AO43" s="54"/>
      <c r="AP43" s="54"/>
      <c r="AQ43" s="54"/>
      <c r="AR43" s="54"/>
      <c r="AS43" s="54"/>
      <c r="AT43" s="54"/>
      <c r="AU43" s="54"/>
      <c r="AV43" s="54"/>
      <c r="AW43" s="54"/>
      <c r="AX43" s="54"/>
      <c r="AY43" s="54"/>
      <c r="AZ43" s="54"/>
      <c r="BA43" s="54"/>
      <c r="BB43" s="54"/>
      <c r="BC43" s="54"/>
      <c r="BD43" s="54"/>
      <c r="BE43" s="54"/>
      <c r="BF43" s="54"/>
      <c r="BG43" s="54"/>
      <c r="BH43" s="54"/>
      <c r="BI43" s="54"/>
      <c r="BJ43" s="54"/>
      <c r="BK43" s="54"/>
      <c r="BL43" s="54"/>
      <c r="BM43" s="54"/>
      <c r="BN43" s="54"/>
      <c r="BO43" s="54"/>
      <c r="BP43" s="54"/>
      <c r="BQ43" s="54"/>
      <c r="BR43" s="54"/>
      <c r="BS43" s="54"/>
      <c r="BT43" s="54"/>
      <c r="BU43" s="54"/>
      <c r="BV43" s="54"/>
      <c r="BW43" s="54"/>
      <c r="BX43" s="54"/>
      <c r="BY43" s="54"/>
      <c r="BZ43" s="54"/>
      <c r="CA43" s="54"/>
      <c r="CB43" s="54"/>
      <c r="CC43" s="54"/>
      <c r="CD43" s="54"/>
      <c r="CE43" s="54"/>
      <c r="CF43" s="54"/>
      <c r="CG43" s="54"/>
      <c r="CH43" s="54"/>
      <c r="CI43" s="54"/>
      <c r="CJ43" s="54"/>
      <c r="CK43" s="54"/>
      <c r="CL43" s="54"/>
      <c r="CM43" s="54"/>
      <c r="CN43" s="54"/>
      <c r="CO43" s="54"/>
      <c r="CP43" s="54"/>
      <c r="CQ43" s="54"/>
      <c r="CR43" s="54"/>
      <c r="CS43" s="54"/>
      <c r="CT43" s="54"/>
      <c r="CU43" s="54"/>
      <c r="CV43" s="54"/>
      <c r="CW43" s="54"/>
      <c r="CX43" s="54"/>
      <c r="CY43" s="54"/>
      <c r="CZ43" s="54"/>
      <c r="DA43" s="54"/>
      <c r="DB43" s="54"/>
      <c r="DC43" s="54"/>
      <c r="DD43" s="54"/>
      <c r="DE43" s="54"/>
      <c r="DF43" s="54"/>
      <c r="DG43" s="54"/>
      <c r="DH43" s="54"/>
      <c r="DI43" s="54"/>
      <c r="DJ43" s="54"/>
      <c r="DK43" s="54"/>
      <c r="DL43" s="54"/>
      <c r="DM43" s="54"/>
      <c r="DN43" s="54"/>
      <c r="DO43" s="54"/>
      <c r="DP43" s="54"/>
      <c r="DQ43" s="54"/>
      <c r="DR43" s="54"/>
      <c r="DS43" s="54"/>
      <c r="DT43" s="54"/>
      <c r="DU43" s="54"/>
      <c r="DV43" s="54"/>
      <c r="DW43" s="54"/>
      <c r="DX43" s="54"/>
      <c r="DY43" s="54"/>
      <c r="DZ43" s="54"/>
      <c r="EA43" s="54"/>
      <c r="EB43" s="54"/>
      <c r="EC43" s="54"/>
      <c r="ED43" s="54"/>
      <c r="EE43" s="54"/>
      <c r="EF43" s="54"/>
      <c r="EG43" s="54"/>
      <c r="EH43" s="54"/>
      <c r="EI43" s="54"/>
      <c r="EJ43" s="54"/>
      <c r="EK43" s="54"/>
      <c r="EL43" s="54"/>
      <c r="EM43" s="54"/>
      <c r="EN43" s="54"/>
      <c r="EO43" s="54"/>
      <c r="EP43" s="54"/>
      <c r="EQ43" s="54"/>
      <c r="ER43" s="54"/>
      <c r="ES43" s="54"/>
      <c r="ET43" s="54"/>
      <c r="EU43" s="54"/>
      <c r="EV43" s="54"/>
      <c r="EW43" s="54"/>
      <c r="EX43" s="54"/>
      <c r="EY43" s="54"/>
      <c r="EZ43" s="54"/>
      <c r="FA43" s="54"/>
      <c r="FB43" s="54"/>
      <c r="FC43" s="54"/>
      <c r="FD43" s="54"/>
      <c r="FE43" s="54"/>
      <c r="FF43" s="54"/>
      <c r="FG43" s="54"/>
      <c r="FH43" s="54"/>
      <c r="FI43" s="54"/>
      <c r="FJ43" s="54"/>
      <c r="FK43" s="54"/>
      <c r="FL43" s="54"/>
      <c r="FM43" s="54"/>
      <c r="FN43" s="54"/>
      <c r="FO43" s="54"/>
      <c r="FP43" s="54"/>
      <c r="FQ43" s="54"/>
      <c r="FR43" s="54"/>
      <c r="FS43" s="54"/>
    </row>
    <row r="44" spans="1:175" x14ac:dyDescent="0.3">
      <c r="A44" s="60"/>
      <c r="B44" s="60"/>
      <c r="C44" s="60"/>
      <c r="D44" s="60"/>
      <c r="E44" s="60"/>
      <c r="F44" s="60"/>
      <c r="G44" s="60"/>
      <c r="H44" s="60"/>
      <c r="I44" s="60"/>
      <c r="J44" s="60"/>
      <c r="K44" s="60"/>
      <c r="AG44" s="54"/>
      <c r="AH44" s="54"/>
      <c r="AI44" s="54"/>
      <c r="AJ44" s="54"/>
      <c r="AK44" s="54"/>
      <c r="AL44" s="54"/>
      <c r="AM44" s="54"/>
      <c r="AN44" s="54"/>
      <c r="AO44" s="54"/>
      <c r="AP44" s="54"/>
      <c r="AQ44" s="54"/>
      <c r="AR44" s="54"/>
      <c r="AS44" s="54"/>
      <c r="AT44" s="54"/>
      <c r="AU44" s="54"/>
      <c r="AV44" s="54"/>
      <c r="AW44" s="54"/>
      <c r="AX44" s="54"/>
      <c r="AY44" s="54"/>
      <c r="AZ44" s="54"/>
      <c r="BA44" s="54"/>
      <c r="BB44" s="54"/>
      <c r="BC44" s="54"/>
      <c r="BD44" s="54"/>
      <c r="BE44" s="54"/>
      <c r="BF44" s="54"/>
      <c r="BG44" s="54"/>
      <c r="BH44" s="54"/>
      <c r="BI44" s="54"/>
      <c r="BJ44" s="54"/>
      <c r="BK44" s="54"/>
      <c r="BL44" s="54"/>
      <c r="BM44" s="54"/>
      <c r="BN44" s="54"/>
      <c r="BO44" s="54"/>
      <c r="BP44" s="54"/>
      <c r="BQ44" s="54"/>
      <c r="BR44" s="54"/>
      <c r="BS44" s="54"/>
      <c r="BT44" s="54"/>
      <c r="BU44" s="54"/>
      <c r="BV44" s="54"/>
      <c r="BW44" s="54"/>
      <c r="BX44" s="54"/>
      <c r="BY44" s="54"/>
      <c r="BZ44" s="54"/>
      <c r="CA44" s="54"/>
      <c r="CB44" s="54"/>
      <c r="CC44" s="54"/>
      <c r="CD44" s="54"/>
      <c r="CE44" s="54"/>
      <c r="CF44" s="54"/>
      <c r="CG44" s="54"/>
      <c r="CH44" s="54"/>
      <c r="CI44" s="54"/>
      <c r="CJ44" s="54"/>
      <c r="CK44" s="54"/>
      <c r="CL44" s="54"/>
      <c r="CM44" s="54"/>
      <c r="CN44" s="54"/>
      <c r="CO44" s="54"/>
      <c r="CP44" s="54"/>
      <c r="CQ44" s="54"/>
      <c r="CR44" s="54"/>
      <c r="CS44" s="54"/>
      <c r="CT44" s="54"/>
      <c r="CU44" s="54"/>
      <c r="CV44" s="54"/>
      <c r="CW44" s="54"/>
      <c r="CX44" s="54"/>
      <c r="CY44" s="54"/>
      <c r="CZ44" s="54"/>
      <c r="DA44" s="54"/>
      <c r="DB44" s="54"/>
      <c r="DC44" s="54"/>
      <c r="DD44" s="54"/>
      <c r="DE44" s="54"/>
      <c r="DF44" s="54"/>
      <c r="DG44" s="54"/>
      <c r="DH44" s="54"/>
      <c r="DI44" s="54"/>
      <c r="DJ44" s="54"/>
      <c r="DK44" s="54"/>
      <c r="DL44" s="54"/>
      <c r="DM44" s="54"/>
      <c r="DN44" s="54"/>
      <c r="DO44" s="54"/>
      <c r="DP44" s="54"/>
      <c r="DQ44" s="54"/>
      <c r="DR44" s="54"/>
      <c r="DS44" s="54"/>
      <c r="DT44" s="54"/>
      <c r="DU44" s="54"/>
      <c r="DV44" s="54"/>
      <c r="DW44" s="54"/>
      <c r="DX44" s="54"/>
      <c r="DY44" s="54"/>
      <c r="DZ44" s="54"/>
      <c r="EA44" s="54"/>
      <c r="EB44" s="54"/>
      <c r="EC44" s="54"/>
      <c r="ED44" s="54"/>
      <c r="EE44" s="54"/>
      <c r="EF44" s="54"/>
      <c r="EG44" s="54"/>
      <c r="EH44" s="54"/>
      <c r="EI44" s="54"/>
      <c r="EJ44" s="54"/>
      <c r="EK44" s="54"/>
      <c r="EL44" s="54"/>
      <c r="EM44" s="54"/>
      <c r="EN44" s="54"/>
      <c r="EO44" s="54"/>
      <c r="EP44" s="54"/>
      <c r="EQ44" s="54"/>
      <c r="ER44" s="54"/>
      <c r="ES44" s="54"/>
      <c r="ET44" s="54"/>
      <c r="EU44" s="54"/>
      <c r="EV44" s="54"/>
      <c r="EW44" s="54"/>
      <c r="EX44" s="54"/>
      <c r="EY44" s="54"/>
      <c r="EZ44" s="54"/>
      <c r="FA44" s="54"/>
      <c r="FB44" s="54"/>
      <c r="FC44" s="54"/>
      <c r="FD44" s="54"/>
      <c r="FE44" s="54"/>
      <c r="FF44" s="54"/>
      <c r="FG44" s="54"/>
      <c r="FH44" s="54"/>
      <c r="FI44" s="54"/>
      <c r="FJ44" s="54"/>
      <c r="FK44" s="54"/>
      <c r="FL44" s="54"/>
      <c r="FM44" s="54"/>
      <c r="FN44" s="54"/>
      <c r="FO44" s="54"/>
      <c r="FP44" s="54"/>
      <c r="FQ44" s="54"/>
      <c r="FR44" s="54"/>
      <c r="FS44" s="54"/>
    </row>
    <row r="45" spans="1:175" x14ac:dyDescent="0.3">
      <c r="A45" s="60"/>
      <c r="B45" s="60"/>
      <c r="C45" s="60"/>
      <c r="D45" s="60"/>
      <c r="E45" s="60"/>
      <c r="F45" s="60"/>
      <c r="G45" s="60"/>
      <c r="H45" s="60"/>
      <c r="I45" s="60"/>
      <c r="J45" s="60"/>
      <c r="K45" s="60"/>
      <c r="AG45" s="54"/>
      <c r="AH45" s="54"/>
      <c r="AI45" s="54"/>
      <c r="AJ45" s="54"/>
      <c r="AK45" s="54"/>
      <c r="AL45" s="54"/>
      <c r="AM45" s="54"/>
      <c r="AN45" s="54"/>
      <c r="AO45" s="54"/>
      <c r="AP45" s="54"/>
      <c r="AQ45" s="54"/>
      <c r="AR45" s="54"/>
      <c r="AS45" s="54"/>
      <c r="AT45" s="54"/>
      <c r="AU45" s="54"/>
      <c r="AV45" s="54"/>
      <c r="AW45" s="54"/>
      <c r="AX45" s="54"/>
      <c r="AY45" s="54"/>
      <c r="AZ45" s="54"/>
      <c r="BA45" s="54"/>
      <c r="BB45" s="54"/>
      <c r="BC45" s="54"/>
      <c r="BD45" s="54"/>
      <c r="BE45" s="54"/>
      <c r="BF45" s="54"/>
      <c r="BG45" s="54"/>
      <c r="BH45" s="54"/>
      <c r="BI45" s="54"/>
      <c r="BJ45" s="54"/>
      <c r="BK45" s="54"/>
      <c r="BL45" s="54"/>
      <c r="BM45" s="54"/>
      <c r="BN45" s="54"/>
      <c r="BO45" s="54"/>
      <c r="BP45" s="54"/>
      <c r="BQ45" s="54"/>
      <c r="BR45" s="54"/>
      <c r="BS45" s="54"/>
      <c r="BT45" s="54"/>
      <c r="BU45" s="54"/>
      <c r="BV45" s="54"/>
      <c r="BW45" s="54"/>
      <c r="BX45" s="54"/>
      <c r="BY45" s="54"/>
      <c r="BZ45" s="54"/>
      <c r="CA45" s="54"/>
      <c r="CB45" s="54"/>
      <c r="CC45" s="54"/>
      <c r="CD45" s="54"/>
      <c r="CE45" s="54"/>
      <c r="CF45" s="54"/>
      <c r="CG45" s="54"/>
      <c r="CH45" s="54"/>
      <c r="CI45" s="54"/>
      <c r="CJ45" s="54"/>
      <c r="CK45" s="54"/>
      <c r="CL45" s="54"/>
      <c r="CM45" s="54"/>
      <c r="CN45" s="54"/>
      <c r="CO45" s="54"/>
      <c r="CP45" s="54"/>
      <c r="CQ45" s="54"/>
      <c r="CR45" s="54"/>
      <c r="CS45" s="54"/>
      <c r="CT45" s="54"/>
      <c r="CU45" s="54"/>
      <c r="CV45" s="54"/>
      <c r="CW45" s="54"/>
      <c r="CX45" s="54"/>
      <c r="CY45" s="54"/>
      <c r="CZ45" s="54"/>
      <c r="DA45" s="54"/>
      <c r="DB45" s="54"/>
      <c r="DC45" s="54"/>
      <c r="DD45" s="54"/>
      <c r="DE45" s="54"/>
      <c r="DF45" s="54"/>
      <c r="DG45" s="54"/>
      <c r="DH45" s="54"/>
      <c r="DI45" s="54"/>
      <c r="DJ45" s="54"/>
      <c r="DK45" s="54"/>
      <c r="DL45" s="54"/>
      <c r="DM45" s="54"/>
      <c r="DN45" s="54"/>
      <c r="DO45" s="54"/>
      <c r="DP45" s="54"/>
      <c r="DQ45" s="54"/>
      <c r="DR45" s="54"/>
      <c r="DS45" s="54"/>
      <c r="DT45" s="54"/>
      <c r="DU45" s="54"/>
      <c r="DV45" s="54"/>
      <c r="DW45" s="54"/>
      <c r="DX45" s="54"/>
      <c r="DY45" s="54"/>
      <c r="DZ45" s="54"/>
      <c r="EA45" s="54"/>
      <c r="EB45" s="54"/>
      <c r="EC45" s="54"/>
      <c r="ED45" s="54"/>
      <c r="EE45" s="54"/>
      <c r="EF45" s="54"/>
      <c r="EG45" s="54"/>
      <c r="EH45" s="54"/>
      <c r="EI45" s="54"/>
      <c r="EJ45" s="54"/>
      <c r="EK45" s="54"/>
      <c r="EL45" s="54"/>
      <c r="EM45" s="54"/>
      <c r="EN45" s="54"/>
      <c r="EO45" s="54"/>
      <c r="EP45" s="54"/>
      <c r="EQ45" s="54"/>
      <c r="ER45" s="54"/>
      <c r="ES45" s="54"/>
      <c r="ET45" s="54"/>
      <c r="EU45" s="54"/>
      <c r="EV45" s="54"/>
      <c r="EW45" s="54"/>
      <c r="EX45" s="54"/>
      <c r="EY45" s="54"/>
      <c r="EZ45" s="54"/>
      <c r="FA45" s="54"/>
      <c r="FB45" s="54"/>
      <c r="FC45" s="54"/>
      <c r="FD45" s="54"/>
      <c r="FE45" s="54"/>
      <c r="FF45" s="54"/>
      <c r="FG45" s="54"/>
      <c r="FH45" s="54"/>
      <c r="FI45" s="54"/>
      <c r="FJ45" s="54"/>
      <c r="FK45" s="54"/>
      <c r="FL45" s="54"/>
      <c r="FM45" s="54"/>
      <c r="FN45" s="54"/>
      <c r="FO45" s="54"/>
      <c r="FP45" s="54"/>
      <c r="FQ45" s="54"/>
      <c r="FR45" s="54"/>
      <c r="FS45" s="54"/>
    </row>
    <row r="46" spans="1:175" x14ac:dyDescent="0.3">
      <c r="A46" s="60"/>
      <c r="B46" s="60"/>
      <c r="C46" s="60"/>
      <c r="D46" s="60"/>
      <c r="E46" s="60"/>
      <c r="F46" s="60"/>
      <c r="G46" s="60"/>
      <c r="H46" s="60"/>
      <c r="I46" s="60"/>
      <c r="J46" s="60"/>
      <c r="K46" s="60"/>
      <c r="AG46" s="54"/>
      <c r="AH46" s="54"/>
      <c r="AI46" s="54"/>
      <c r="AJ46" s="54"/>
      <c r="AK46" s="54"/>
      <c r="AL46" s="54"/>
      <c r="AM46" s="54"/>
      <c r="AN46" s="54"/>
      <c r="AO46" s="54"/>
      <c r="AP46" s="54"/>
      <c r="AQ46" s="54"/>
      <c r="AR46" s="54"/>
      <c r="AS46" s="54"/>
      <c r="AT46" s="54"/>
      <c r="AU46" s="54"/>
      <c r="AV46" s="54"/>
      <c r="AW46" s="54"/>
      <c r="AX46" s="54"/>
      <c r="AY46" s="54"/>
      <c r="AZ46" s="54"/>
      <c r="BA46" s="54"/>
      <c r="BB46" s="54"/>
      <c r="BC46" s="54"/>
      <c r="BD46" s="54"/>
      <c r="BE46" s="54"/>
      <c r="BF46" s="54"/>
      <c r="BG46" s="54"/>
      <c r="BH46" s="54"/>
      <c r="BI46" s="54"/>
      <c r="BJ46" s="54"/>
      <c r="BK46" s="54"/>
      <c r="BL46" s="54"/>
      <c r="BM46" s="54"/>
      <c r="BN46" s="54"/>
      <c r="BO46" s="54"/>
      <c r="BP46" s="54"/>
      <c r="BQ46" s="54"/>
      <c r="BR46" s="54"/>
      <c r="BS46" s="54"/>
      <c r="BT46" s="54"/>
      <c r="BU46" s="54"/>
      <c r="BV46" s="54"/>
      <c r="BW46" s="54"/>
      <c r="BX46" s="54"/>
      <c r="BY46" s="54"/>
      <c r="BZ46" s="54"/>
      <c r="CA46" s="54"/>
      <c r="CB46" s="54"/>
      <c r="CC46" s="54"/>
      <c r="CD46" s="54"/>
      <c r="CE46" s="54"/>
      <c r="CF46" s="54"/>
      <c r="CG46" s="54"/>
      <c r="CH46" s="54"/>
      <c r="CI46" s="54"/>
      <c r="CJ46" s="54"/>
      <c r="CK46" s="54"/>
      <c r="CL46" s="54"/>
      <c r="CM46" s="54"/>
      <c r="CN46" s="54"/>
      <c r="CO46" s="54"/>
      <c r="CP46" s="54"/>
      <c r="CQ46" s="54"/>
      <c r="CR46" s="54"/>
      <c r="CS46" s="54"/>
      <c r="CT46" s="54"/>
      <c r="CU46" s="54"/>
      <c r="CV46" s="54"/>
      <c r="CW46" s="54"/>
      <c r="CX46" s="54"/>
      <c r="CY46" s="54"/>
      <c r="CZ46" s="54"/>
      <c r="DA46" s="54"/>
      <c r="DB46" s="54"/>
      <c r="DC46" s="54"/>
      <c r="DD46" s="54"/>
      <c r="DE46" s="54"/>
      <c r="DF46" s="54"/>
      <c r="DG46" s="54"/>
      <c r="DH46" s="54"/>
      <c r="DI46" s="54"/>
      <c r="DJ46" s="54"/>
      <c r="DK46" s="54"/>
      <c r="DL46" s="54"/>
      <c r="DM46" s="54"/>
      <c r="DN46" s="54"/>
      <c r="DO46" s="54"/>
      <c r="DP46" s="54"/>
      <c r="DQ46" s="54"/>
      <c r="DR46" s="54"/>
      <c r="DS46" s="54"/>
      <c r="DT46" s="54"/>
      <c r="DU46" s="54"/>
      <c r="DV46" s="54"/>
      <c r="DW46" s="54"/>
      <c r="DX46" s="54"/>
      <c r="DY46" s="54"/>
      <c r="DZ46" s="54"/>
      <c r="EA46" s="54"/>
      <c r="EB46" s="54"/>
      <c r="EC46" s="54"/>
      <c r="ED46" s="54"/>
      <c r="EE46" s="54"/>
      <c r="EF46" s="54"/>
      <c r="EG46" s="54"/>
      <c r="EH46" s="54"/>
      <c r="EI46" s="54"/>
      <c r="EJ46" s="54"/>
      <c r="EK46" s="54"/>
      <c r="EL46" s="54"/>
      <c r="EM46" s="54"/>
      <c r="EN46" s="54"/>
      <c r="EO46" s="54"/>
      <c r="EP46" s="54"/>
      <c r="EQ46" s="54"/>
      <c r="ER46" s="54"/>
      <c r="ES46" s="54"/>
      <c r="ET46" s="54"/>
      <c r="EU46" s="54"/>
      <c r="EV46" s="54"/>
      <c r="EW46" s="54"/>
      <c r="EX46" s="54"/>
      <c r="EY46" s="54"/>
      <c r="EZ46" s="54"/>
      <c r="FA46" s="54"/>
      <c r="FB46" s="54"/>
      <c r="FC46" s="54"/>
      <c r="FD46" s="54"/>
      <c r="FE46" s="54"/>
      <c r="FF46" s="54"/>
      <c r="FG46" s="54"/>
      <c r="FH46" s="54"/>
      <c r="FI46" s="54"/>
      <c r="FJ46" s="54"/>
      <c r="FK46" s="54"/>
      <c r="FL46" s="54"/>
      <c r="FM46" s="54"/>
      <c r="FN46" s="54"/>
      <c r="FO46" s="54"/>
      <c r="FP46" s="54"/>
      <c r="FQ46" s="54"/>
      <c r="FR46" s="54"/>
      <c r="FS46" s="54"/>
    </row>
    <row r="47" spans="1:175" x14ac:dyDescent="0.3">
      <c r="A47" s="60"/>
      <c r="B47" s="60"/>
      <c r="C47" s="60"/>
      <c r="D47" s="60"/>
      <c r="E47" s="60"/>
      <c r="F47" s="60"/>
      <c r="G47" s="60"/>
      <c r="H47" s="60"/>
      <c r="I47" s="60"/>
      <c r="J47" s="60"/>
      <c r="K47" s="60"/>
    </row>
    <row r="48" spans="1:175" x14ac:dyDescent="0.3">
      <c r="A48" s="60"/>
      <c r="B48" s="60"/>
      <c r="C48" s="60"/>
      <c r="D48" s="60"/>
      <c r="E48" s="60"/>
      <c r="F48" s="60"/>
      <c r="G48" s="60"/>
      <c r="H48" s="60"/>
      <c r="I48" s="60"/>
      <c r="J48" s="60"/>
      <c r="K48" s="60"/>
    </row>
    <row r="49" spans="1:11" x14ac:dyDescent="0.3">
      <c r="A49" s="60"/>
      <c r="B49" s="60"/>
      <c r="C49" s="60"/>
      <c r="D49" s="60"/>
      <c r="E49" s="60"/>
      <c r="F49" s="60"/>
      <c r="G49" s="60"/>
      <c r="H49" s="60"/>
      <c r="I49" s="60"/>
      <c r="J49" s="60"/>
      <c r="K49" s="60"/>
    </row>
    <row r="50" spans="1:11" x14ac:dyDescent="0.3">
      <c r="A50" s="60"/>
      <c r="B50" s="60"/>
      <c r="C50" s="60"/>
      <c r="D50" s="60"/>
      <c r="E50" s="60"/>
      <c r="F50" s="60"/>
      <c r="G50" s="60"/>
      <c r="H50" s="60"/>
      <c r="I50" s="60"/>
      <c r="J50" s="60"/>
      <c r="K50" s="60"/>
    </row>
    <row r="51" spans="1:11" x14ac:dyDescent="0.3">
      <c r="A51" s="60"/>
      <c r="B51" s="60"/>
      <c r="C51" s="60"/>
      <c r="D51" s="60"/>
      <c r="E51" s="60"/>
      <c r="F51" s="60"/>
      <c r="G51" s="60"/>
      <c r="H51" s="60"/>
      <c r="I51" s="60"/>
      <c r="J51" s="60"/>
      <c r="K51" s="60"/>
    </row>
    <row r="52" spans="1:11" x14ac:dyDescent="0.3">
      <c r="A52" s="60"/>
      <c r="B52" s="60"/>
      <c r="C52" s="60"/>
      <c r="D52" s="60"/>
      <c r="E52" s="60"/>
      <c r="F52" s="60"/>
      <c r="G52" s="60"/>
      <c r="H52" s="60"/>
      <c r="I52" s="60"/>
      <c r="J52" s="60"/>
      <c r="K52" s="60"/>
    </row>
    <row r="53" spans="1:11" x14ac:dyDescent="0.3">
      <c r="A53" s="60"/>
      <c r="B53" s="60"/>
      <c r="C53" s="60"/>
      <c r="D53" s="60"/>
      <c r="E53" s="60"/>
      <c r="F53" s="60"/>
      <c r="G53" s="60"/>
      <c r="H53" s="60"/>
      <c r="I53" s="60"/>
      <c r="J53" s="60"/>
      <c r="K53" s="60"/>
    </row>
    <row r="54" spans="1:11" x14ac:dyDescent="0.3">
      <c r="A54" s="60"/>
      <c r="B54" s="60"/>
      <c r="C54" s="60"/>
      <c r="D54" s="60"/>
      <c r="E54" s="60"/>
      <c r="F54" s="60"/>
      <c r="G54" s="60"/>
      <c r="H54" s="60"/>
      <c r="I54" s="60"/>
      <c r="J54" s="60"/>
      <c r="K54" s="60"/>
    </row>
    <row r="55" spans="1:11" x14ac:dyDescent="0.3">
      <c r="A55" s="60"/>
      <c r="B55" s="60"/>
      <c r="C55" s="60"/>
      <c r="D55" s="60"/>
      <c r="E55" s="60"/>
      <c r="F55" s="60"/>
      <c r="G55" s="60"/>
      <c r="H55" s="60"/>
      <c r="I55" s="60"/>
      <c r="J55" s="60"/>
      <c r="K55" s="60"/>
    </row>
    <row r="56" spans="1:11" x14ac:dyDescent="0.3">
      <c r="A56" s="60"/>
      <c r="B56" s="60"/>
      <c r="C56" s="60"/>
      <c r="D56" s="60"/>
      <c r="E56" s="60"/>
      <c r="F56" s="60"/>
      <c r="G56" s="60"/>
      <c r="H56" s="60"/>
      <c r="I56" s="60"/>
      <c r="J56" s="60"/>
      <c r="K56" s="60"/>
    </row>
    <row r="57" spans="1:11" x14ac:dyDescent="0.3">
      <c r="A57" s="60"/>
      <c r="B57" s="60"/>
      <c r="C57" s="60"/>
      <c r="D57" s="60"/>
      <c r="E57" s="60"/>
      <c r="F57" s="60"/>
      <c r="G57" s="60"/>
      <c r="H57" s="60"/>
      <c r="I57" s="60"/>
      <c r="J57" s="60"/>
      <c r="K57" s="60"/>
    </row>
    <row r="58" spans="1:11" x14ac:dyDescent="0.3">
      <c r="A58" s="60"/>
      <c r="B58" s="60"/>
      <c r="C58" s="60"/>
      <c r="D58" s="60"/>
      <c r="E58" s="60"/>
      <c r="F58" s="60"/>
      <c r="G58" s="60"/>
      <c r="H58" s="60"/>
      <c r="I58" s="60"/>
      <c r="J58" s="60"/>
      <c r="K58" s="60"/>
    </row>
    <row r="59" spans="1:11" x14ac:dyDescent="0.3">
      <c r="A59" s="33"/>
      <c r="B59" s="36"/>
      <c r="C59" s="37"/>
      <c r="D59" s="33"/>
      <c r="E59" s="33"/>
      <c r="F59" s="33"/>
      <c r="G59" s="37"/>
      <c r="H59" s="33"/>
      <c r="I59" s="33"/>
      <c r="J59" s="33"/>
      <c r="K59" s="33"/>
    </row>
    <row r="60" spans="1:11" x14ac:dyDescent="0.3">
      <c r="A60" s="33"/>
      <c r="B60" s="38"/>
      <c r="C60" s="37"/>
      <c r="D60" s="39"/>
      <c r="E60" s="39"/>
      <c r="F60" s="40" t="s">
        <v>38</v>
      </c>
      <c r="G60" s="37"/>
      <c r="H60" s="39"/>
      <c r="I60" s="39"/>
      <c r="J60" s="39"/>
      <c r="K60" s="33"/>
    </row>
    <row r="61" spans="1:11" x14ac:dyDescent="0.3">
      <c r="A61" s="33"/>
      <c r="B61" s="39"/>
      <c r="C61" s="39"/>
      <c r="D61" s="39"/>
      <c r="E61" s="39"/>
      <c r="F61" s="75" t="s">
        <v>51</v>
      </c>
      <c r="G61" s="39"/>
      <c r="H61" s="39"/>
      <c r="I61" s="39"/>
      <c r="J61" s="39"/>
      <c r="K61" s="33"/>
    </row>
  </sheetData>
  <mergeCells count="1">
    <mergeCell ref="B13:C13"/>
  </mergeCells>
  <hyperlinks>
    <hyperlink ref="F61" r:id="rId1"/>
    <hyperlink ref="B13" r:id="rId2" display=" (NASA CR-1457, 1969)"/>
  </hyperlinks>
  <pageMargins left="0.47244094488188981" right="0.23622047244094491" top="0.31496062992125984" bottom="0.98425196850393704" header="0.43307086614173229" footer="0.59055118110236227"/>
  <pageSetup scale="98" orientation="portrait" r:id="rId3"/>
  <headerFooter alignWithMargins="0"/>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sheetPr>
  <dimension ref="A1:FV61"/>
  <sheetViews>
    <sheetView view="pageBreakPreview" zoomScale="85" zoomScaleNormal="100" zoomScaleSheetLayoutView="85" workbookViewId="0"/>
  </sheetViews>
  <sheetFormatPr defaultColWidth="9.109375" defaultRowHeight="13.8" x14ac:dyDescent="0.3"/>
  <cols>
    <col min="1" max="11" width="9" style="54" customWidth="1"/>
    <col min="12" max="12" width="4" style="52" customWidth="1"/>
    <col min="13" max="20" width="4" style="53" customWidth="1"/>
    <col min="21" max="21" width="10.33203125" style="52" customWidth="1"/>
    <col min="22" max="22" width="9.109375" style="56"/>
    <col min="23" max="23" width="9.88671875" style="56" customWidth="1"/>
    <col min="24" max="25" width="6.6640625" style="56" bestFit="1" customWidth="1"/>
    <col min="26" max="34" width="6.5546875" style="56" bestFit="1" customWidth="1"/>
    <col min="35" max="175" width="9.109375" style="72"/>
    <col min="176" max="16384" width="9.109375" style="54"/>
  </cols>
  <sheetData>
    <row r="1" spans="1:178" s="10" customFormat="1" x14ac:dyDescent="0.3">
      <c r="A1" s="3"/>
      <c r="B1" s="4" t="s">
        <v>7</v>
      </c>
      <c r="C1" s="5" t="s">
        <v>4</v>
      </c>
      <c r="D1" s="3"/>
      <c r="E1" s="3"/>
      <c r="F1" s="4" t="s">
        <v>15</v>
      </c>
      <c r="G1" s="6">
        <f>'BENDING &amp; SHEAR'!G1</f>
        <v>4</v>
      </c>
      <c r="H1" s="3"/>
      <c r="I1" s="3"/>
      <c r="J1" s="3"/>
      <c r="K1" s="3"/>
      <c r="M1" s="22" t="s">
        <v>25</v>
      </c>
      <c r="N1" s="22" t="s">
        <v>26</v>
      </c>
      <c r="O1" s="22" t="s">
        <v>27</v>
      </c>
      <c r="P1" s="22" t="s">
        <v>27</v>
      </c>
      <c r="Q1" s="22" t="s">
        <v>27</v>
      </c>
      <c r="R1" s="22" t="s">
        <v>28</v>
      </c>
      <c r="S1" s="23" t="s">
        <v>29</v>
      </c>
      <c r="T1" s="24" t="s">
        <v>30</v>
      </c>
      <c r="W1" s="11" t="s">
        <v>31</v>
      </c>
      <c r="X1" s="12">
        <f>SUM(M:M)</f>
        <v>2</v>
      </c>
    </row>
    <row r="2" spans="1:178" s="10" customFormat="1" x14ac:dyDescent="0.3">
      <c r="A2" s="3"/>
      <c r="B2" s="4" t="s">
        <v>8</v>
      </c>
      <c r="C2" s="5" t="s">
        <v>9</v>
      </c>
      <c r="D2" s="3"/>
      <c r="E2" s="3"/>
      <c r="F2" s="4" t="s">
        <v>10</v>
      </c>
      <c r="G2" s="5" t="s">
        <v>55</v>
      </c>
      <c r="H2" s="3"/>
      <c r="I2" s="3"/>
      <c r="J2" s="3"/>
      <c r="K2" s="3"/>
      <c r="M2" s="25" t="s">
        <v>32</v>
      </c>
      <c r="N2" s="25" t="s">
        <v>32</v>
      </c>
      <c r="O2" s="25" t="s">
        <v>26</v>
      </c>
      <c r="P2" s="25" t="s">
        <v>26</v>
      </c>
      <c r="Q2" s="25" t="s">
        <v>26</v>
      </c>
      <c r="R2" s="25" t="s">
        <v>32</v>
      </c>
      <c r="S2" s="26" t="s">
        <v>32</v>
      </c>
      <c r="T2" s="27"/>
      <c r="W2" s="11" t="s">
        <v>33</v>
      </c>
      <c r="X2" s="12">
        <f>SUM(N:N)</f>
        <v>0</v>
      </c>
    </row>
    <row r="3" spans="1:178" s="10" customFormat="1" x14ac:dyDescent="0.3">
      <c r="A3" s="3"/>
      <c r="B3" s="4" t="s">
        <v>1</v>
      </c>
      <c r="C3" s="7" t="s">
        <v>73</v>
      </c>
      <c r="D3" s="3"/>
      <c r="E3" s="3"/>
      <c r="F3" s="4" t="s">
        <v>0</v>
      </c>
      <c r="G3" s="5" t="s">
        <v>17</v>
      </c>
      <c r="H3" s="3"/>
      <c r="I3" s="3"/>
      <c r="J3" s="3"/>
      <c r="K3" s="3"/>
      <c r="M3" s="25"/>
      <c r="N3" s="25"/>
      <c r="O3" s="25"/>
      <c r="P3" s="25"/>
      <c r="Q3" s="25"/>
      <c r="R3" s="25"/>
      <c r="S3" s="26"/>
      <c r="T3" s="27"/>
      <c r="W3" s="11" t="s">
        <v>34</v>
      </c>
      <c r="X3" s="12">
        <f>SUM(O:O)</f>
        <v>0</v>
      </c>
    </row>
    <row r="4" spans="1:178" s="10" customFormat="1" x14ac:dyDescent="0.3">
      <c r="A4" s="3"/>
      <c r="B4" s="4" t="s">
        <v>18</v>
      </c>
      <c r="C4" s="6"/>
      <c r="D4" s="3"/>
      <c r="E4" s="3"/>
      <c r="F4" s="4" t="s">
        <v>19</v>
      </c>
      <c r="G4" s="5" t="s">
        <v>56</v>
      </c>
      <c r="H4" s="3"/>
      <c r="I4" s="3"/>
      <c r="J4" s="3"/>
      <c r="K4" s="3"/>
      <c r="M4" s="25">
        <v>1</v>
      </c>
      <c r="N4" s="25"/>
      <c r="O4" s="25"/>
      <c r="P4" s="25"/>
      <c r="Q4" s="28"/>
      <c r="R4" s="29"/>
      <c r="S4" s="30"/>
      <c r="T4" s="27"/>
      <c r="W4" s="11" t="s">
        <v>34</v>
      </c>
      <c r="X4" s="12">
        <f>SUM(P:P)</f>
        <v>0</v>
      </c>
    </row>
    <row r="5" spans="1:178" s="10" customFormat="1" x14ac:dyDescent="0.3">
      <c r="A5" s="3"/>
      <c r="B5" s="4" t="s">
        <v>21</v>
      </c>
      <c r="C5" s="6" t="s">
        <v>35</v>
      </c>
      <c r="D5" s="3"/>
      <c r="E5" s="4"/>
      <c r="F5" s="3"/>
      <c r="G5" s="3"/>
      <c r="H5" s="3"/>
      <c r="I5" s="3"/>
      <c r="J5" s="3"/>
      <c r="K5" s="3"/>
      <c r="M5" s="25"/>
      <c r="N5" s="25"/>
      <c r="O5" s="25"/>
      <c r="P5" s="25"/>
      <c r="Q5" s="28"/>
      <c r="R5" s="29"/>
      <c r="S5" s="30"/>
      <c r="T5" s="27"/>
      <c r="W5" s="11" t="s">
        <v>34</v>
      </c>
      <c r="X5" s="12">
        <f>SUM(Q:Q)</f>
        <v>0</v>
      </c>
    </row>
    <row r="6" spans="1:178" s="10" customFormat="1" x14ac:dyDescent="0.3">
      <c r="A6" s="3"/>
      <c r="B6" s="3" t="s">
        <v>11</v>
      </c>
      <c r="C6" s="8"/>
      <c r="D6" s="3"/>
      <c r="E6" s="3"/>
      <c r="F6" s="3"/>
      <c r="G6" s="3"/>
      <c r="H6" s="3"/>
      <c r="I6" s="3"/>
      <c r="J6" s="3"/>
      <c r="K6" s="3"/>
      <c r="M6" s="25"/>
      <c r="N6" s="25"/>
      <c r="O6" s="25"/>
      <c r="P6" s="25"/>
      <c r="Q6" s="28"/>
      <c r="R6" s="29"/>
      <c r="S6" s="30"/>
      <c r="T6" s="27"/>
      <c r="W6" s="11" t="s">
        <v>36</v>
      </c>
      <c r="X6" s="12">
        <f>SUM(R:R)</f>
        <v>0</v>
      </c>
    </row>
    <row r="7" spans="1:178" s="10" customFormat="1" x14ac:dyDescent="0.3">
      <c r="A7" s="3"/>
      <c r="B7" s="3"/>
      <c r="C7" s="3"/>
      <c r="D7" s="3"/>
      <c r="E7" s="3"/>
      <c r="F7" s="3"/>
      <c r="G7" s="3"/>
      <c r="H7" s="3"/>
      <c r="I7" s="3"/>
      <c r="J7" s="3"/>
      <c r="K7" s="3"/>
      <c r="M7" s="25"/>
      <c r="N7" s="25"/>
      <c r="O7" s="25"/>
      <c r="P7" s="25"/>
      <c r="Q7" s="28"/>
      <c r="R7" s="29"/>
      <c r="S7" s="30"/>
      <c r="T7" s="27"/>
      <c r="W7" s="11" t="s">
        <v>37</v>
      </c>
      <c r="X7" s="12">
        <f>SUM(S:S)</f>
        <v>0</v>
      </c>
    </row>
    <row r="8" spans="1:178" s="10" customFormat="1" x14ac:dyDescent="0.3">
      <c r="A8" s="9"/>
      <c r="E8" s="11" t="s">
        <v>7</v>
      </c>
      <c r="F8" s="12" t="str">
        <f>$C$1</f>
        <v>R. Abbott</v>
      </c>
      <c r="H8" s="13"/>
      <c r="I8" s="11" t="s">
        <v>12</v>
      </c>
      <c r="J8" s="14" t="str">
        <f>$G$2</f>
        <v>AA-SM-102-081</v>
      </c>
      <c r="K8" s="15"/>
      <c r="L8" s="32"/>
      <c r="M8" s="25"/>
      <c r="N8" s="25"/>
      <c r="O8" s="25"/>
      <c r="P8" s="25"/>
      <c r="Q8" s="25"/>
      <c r="R8" s="25"/>
      <c r="S8" s="25"/>
      <c r="T8" s="25"/>
    </row>
    <row r="9" spans="1:178" s="10" customFormat="1" x14ac:dyDescent="0.3">
      <c r="E9" s="11" t="s">
        <v>8</v>
      </c>
      <c r="F9" s="13" t="str">
        <f>$C$2</f>
        <v xml:space="preserve"> </v>
      </c>
      <c r="H9" s="13"/>
      <c r="I9" s="11" t="s">
        <v>13</v>
      </c>
      <c r="J9" s="15" t="str">
        <f>$G$3</f>
        <v>IR</v>
      </c>
      <c r="K9" s="15"/>
      <c r="L9" s="32"/>
      <c r="M9" s="25">
        <v>1</v>
      </c>
      <c r="N9" s="25"/>
      <c r="O9" s="25"/>
      <c r="P9" s="25"/>
      <c r="Q9" s="25"/>
      <c r="R9" s="25"/>
      <c r="S9" s="25"/>
      <c r="T9" s="25"/>
    </row>
    <row r="10" spans="1:178" s="10" customFormat="1" x14ac:dyDescent="0.3">
      <c r="E10" s="11" t="s">
        <v>1</v>
      </c>
      <c r="F10" s="13" t="str">
        <f>$C$3</f>
        <v>22/7/2016</v>
      </c>
      <c r="H10" s="13"/>
      <c r="I10" s="11" t="s">
        <v>14</v>
      </c>
      <c r="J10" s="12" t="str">
        <f>L10&amp;" of "&amp;$G$1</f>
        <v>2 of 4</v>
      </c>
      <c r="K10" s="13"/>
      <c r="L10" s="32">
        <f>SUM($M$1:M9)</f>
        <v>2</v>
      </c>
      <c r="M10" s="25"/>
      <c r="N10" s="25"/>
      <c r="O10" s="25"/>
      <c r="P10" s="25"/>
      <c r="Q10" s="25"/>
      <c r="R10" s="25"/>
      <c r="S10" s="25"/>
      <c r="T10" s="25"/>
    </row>
    <row r="11" spans="1:178" s="10" customFormat="1" x14ac:dyDescent="0.3">
      <c r="A11" s="73"/>
      <c r="B11" s="73"/>
      <c r="C11" s="73"/>
      <c r="D11" s="73"/>
      <c r="E11" s="11" t="s">
        <v>2</v>
      </c>
      <c r="F11" s="13" t="str">
        <f>$C$5</f>
        <v>STANDARD SPREADSHEET METHOD</v>
      </c>
      <c r="I11" s="16"/>
      <c r="J11" s="12"/>
      <c r="M11" s="25"/>
      <c r="N11" s="25"/>
      <c r="O11" s="25"/>
      <c r="P11" s="25"/>
      <c r="Q11" s="25"/>
      <c r="R11" s="25"/>
      <c r="S11" s="25"/>
      <c r="T11" s="25"/>
    </row>
    <row r="12" spans="1:178" s="31" customFormat="1" ht="15.6" x14ac:dyDescent="0.3">
      <c r="A12" s="33"/>
      <c r="B12" s="18" t="str">
        <f>$G$4</f>
        <v>INTERACTION OF CORED PANEL BUCKLING EFFECTS</v>
      </c>
      <c r="C12" s="33"/>
      <c r="D12" s="33"/>
      <c r="E12" s="33"/>
      <c r="F12" s="33"/>
      <c r="G12" s="33"/>
      <c r="H12" s="33"/>
      <c r="I12"/>
      <c r="J12" s="33"/>
      <c r="K12" s="33"/>
      <c r="L12" s="34"/>
      <c r="M12" s="35"/>
      <c r="N12" s="35"/>
      <c r="O12" s="35"/>
      <c r="P12" s="35"/>
      <c r="Q12" s="35"/>
      <c r="R12" s="35"/>
      <c r="S12" s="35"/>
      <c r="T12" s="35"/>
      <c r="U12" s="34"/>
      <c r="AL12" s="36"/>
      <c r="AM12" s="36"/>
    </row>
    <row r="13" spans="1:178" ht="13.5" customHeight="1" x14ac:dyDescent="0.3">
      <c r="A13" s="3"/>
      <c r="B13" s="88" t="s">
        <v>57</v>
      </c>
      <c r="C13" s="88"/>
      <c r="D13" s="3"/>
      <c r="E13" s="50"/>
      <c r="F13" s="3"/>
      <c r="G13" s="3"/>
      <c r="H13" s="3"/>
      <c r="I13" s="3"/>
      <c r="J13" s="51"/>
      <c r="K13" s="3"/>
      <c r="AI13" s="56"/>
      <c r="AJ13" s="56"/>
      <c r="AK13" s="56"/>
      <c r="AL13" s="56"/>
      <c r="AM13" s="56"/>
      <c r="AN13" s="56"/>
      <c r="AO13" s="56"/>
      <c r="AP13" s="56"/>
      <c r="AQ13" s="56"/>
      <c r="AR13" s="56"/>
      <c r="AS13" s="56"/>
      <c r="AT13" s="56"/>
      <c r="AU13" s="56"/>
      <c r="AV13" s="56"/>
      <c r="AW13" s="56"/>
      <c r="AX13" s="56"/>
      <c r="AY13" s="56"/>
      <c r="AZ13" s="56"/>
      <c r="BA13" s="56"/>
      <c r="BB13" s="56"/>
      <c r="BC13" s="56"/>
      <c r="BD13" s="56"/>
      <c r="BE13" s="56"/>
      <c r="BF13" s="56"/>
      <c r="BG13" s="56"/>
      <c r="BH13" s="56"/>
      <c r="BI13" s="56"/>
      <c r="BJ13" s="56"/>
      <c r="BK13" s="56"/>
      <c r="BL13" s="56"/>
      <c r="BM13" s="56"/>
      <c r="BN13" s="56"/>
      <c r="BO13" s="56"/>
      <c r="BP13" s="56"/>
      <c r="BQ13" s="56"/>
      <c r="BR13" s="56"/>
      <c r="BS13" s="56"/>
      <c r="BT13" s="56"/>
      <c r="BU13" s="56"/>
      <c r="BV13" s="56"/>
      <c r="BW13" s="56"/>
      <c r="BX13" s="56"/>
      <c r="BY13" s="56"/>
      <c r="BZ13" s="56"/>
      <c r="CA13" s="56"/>
      <c r="CB13" s="56"/>
      <c r="CC13" s="56"/>
      <c r="CD13" s="56"/>
      <c r="CE13" s="56"/>
      <c r="CF13" s="56"/>
      <c r="CG13" s="56"/>
      <c r="CH13" s="56"/>
      <c r="CI13" s="56"/>
      <c r="CJ13" s="56"/>
      <c r="CK13" s="56"/>
      <c r="CL13" s="56"/>
      <c r="CM13" s="56"/>
      <c r="CN13" s="56"/>
      <c r="CO13" s="56"/>
      <c r="CP13" s="56"/>
      <c r="CQ13" s="56"/>
      <c r="CR13" s="56"/>
      <c r="CS13" s="56"/>
      <c r="CT13" s="56"/>
      <c r="CU13" s="56"/>
      <c r="CV13" s="56"/>
      <c r="CW13" s="56"/>
      <c r="CX13" s="56"/>
      <c r="CY13" s="56"/>
      <c r="CZ13" s="56"/>
      <c r="DA13" s="56"/>
      <c r="DB13" s="56"/>
      <c r="DC13" s="56"/>
      <c r="DD13" s="56"/>
      <c r="DE13" s="56"/>
      <c r="DF13" s="56"/>
      <c r="DG13" s="56"/>
      <c r="DH13" s="56"/>
      <c r="DI13" s="56"/>
      <c r="DJ13" s="56"/>
      <c r="DK13" s="56"/>
      <c r="DL13" s="56"/>
      <c r="DM13" s="56"/>
      <c r="DN13" s="56"/>
      <c r="DO13" s="56"/>
      <c r="DP13" s="56"/>
      <c r="DQ13" s="56"/>
      <c r="DR13" s="56"/>
      <c r="DS13" s="56"/>
      <c r="DT13" s="56"/>
      <c r="DU13" s="56"/>
      <c r="DV13" s="56"/>
      <c r="DW13" s="56"/>
      <c r="DX13" s="56"/>
      <c r="DY13" s="56"/>
      <c r="DZ13" s="56"/>
      <c r="EA13" s="56"/>
      <c r="EB13" s="56"/>
      <c r="EC13" s="56"/>
      <c r="ED13" s="56"/>
      <c r="EE13" s="56"/>
      <c r="EF13" s="56"/>
      <c r="EG13" s="56"/>
      <c r="EH13" s="56"/>
      <c r="EI13" s="56"/>
      <c r="EJ13" s="56"/>
      <c r="EK13" s="56"/>
      <c r="EL13" s="56"/>
      <c r="EM13" s="56"/>
      <c r="EN13" s="56"/>
      <c r="EO13" s="56"/>
      <c r="EP13" s="56"/>
      <c r="EQ13" s="56"/>
      <c r="ER13" s="56"/>
      <c r="ES13" s="56"/>
      <c r="ET13" s="56"/>
      <c r="EU13" s="56"/>
      <c r="EV13" s="56"/>
      <c r="EW13" s="56"/>
      <c r="EX13" s="56"/>
      <c r="EY13" s="56"/>
      <c r="EZ13" s="56"/>
      <c r="FA13" s="56"/>
      <c r="FB13" s="56"/>
      <c r="FC13" s="56"/>
      <c r="FD13" s="56"/>
      <c r="FE13" s="56"/>
      <c r="FF13" s="56"/>
      <c r="FG13" s="56"/>
      <c r="FH13" s="56"/>
      <c r="FI13" s="56"/>
      <c r="FJ13" s="56"/>
      <c r="FK13" s="56"/>
      <c r="FL13" s="56"/>
      <c r="FM13" s="56"/>
      <c r="FN13" s="56"/>
      <c r="FO13" s="56"/>
      <c r="FP13" s="56"/>
      <c r="FQ13" s="56"/>
      <c r="FR13" s="56"/>
      <c r="FS13" s="56"/>
      <c r="FT13" s="56"/>
      <c r="FU13" s="56"/>
      <c r="FV13" s="56"/>
    </row>
    <row r="14" spans="1:178" x14ac:dyDescent="0.3">
      <c r="V14" s="54"/>
      <c r="W14" s="54"/>
      <c r="X14" s="54"/>
      <c r="Y14" s="54"/>
      <c r="Z14" s="54"/>
      <c r="AA14" s="55">
        <v>0</v>
      </c>
      <c r="AB14" s="55">
        <f t="shared" ref="AB14:AB34" si="0">(1-(AA14^$AF$26))^(1/$AF$27)</f>
        <v>1</v>
      </c>
      <c r="AC14" s="54"/>
      <c r="AD14" s="54"/>
      <c r="AE14" s="54">
        <v>0</v>
      </c>
      <c r="AF14" s="54">
        <v>0</v>
      </c>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56"/>
      <c r="BS14" s="56"/>
      <c r="BT14" s="56"/>
      <c r="BU14" s="56"/>
      <c r="BV14" s="56"/>
      <c r="BW14" s="56"/>
      <c r="BX14" s="56"/>
      <c r="BY14" s="56"/>
      <c r="BZ14" s="56"/>
      <c r="CA14" s="56"/>
      <c r="CB14" s="56"/>
      <c r="CC14" s="56"/>
      <c r="CD14" s="56"/>
      <c r="CE14" s="56"/>
      <c r="CF14" s="56"/>
      <c r="CG14" s="56"/>
      <c r="CH14" s="56"/>
      <c r="CI14" s="56"/>
      <c r="CJ14" s="56"/>
      <c r="CK14" s="56"/>
      <c r="CL14" s="56"/>
      <c r="CM14" s="56"/>
      <c r="CN14" s="56"/>
      <c r="CO14" s="56"/>
      <c r="CP14" s="56"/>
      <c r="CQ14" s="56"/>
      <c r="CR14" s="56"/>
      <c r="CS14" s="56"/>
      <c r="CT14" s="56"/>
      <c r="CU14" s="56"/>
      <c r="CV14" s="56"/>
      <c r="CW14" s="56"/>
      <c r="CX14" s="56"/>
      <c r="CY14" s="56"/>
      <c r="CZ14" s="56"/>
      <c r="DA14" s="56"/>
      <c r="DB14" s="56"/>
      <c r="DC14" s="56"/>
      <c r="DD14" s="56"/>
      <c r="DE14" s="56"/>
      <c r="DF14" s="56"/>
      <c r="DG14" s="56"/>
      <c r="DH14" s="56"/>
      <c r="DI14" s="56"/>
      <c r="DJ14" s="56"/>
      <c r="DK14" s="56"/>
      <c r="DL14" s="56"/>
      <c r="DM14" s="56"/>
      <c r="DN14" s="56"/>
      <c r="DO14" s="56"/>
      <c r="DP14" s="56"/>
      <c r="DQ14" s="56"/>
      <c r="DR14" s="56"/>
      <c r="DS14" s="56"/>
      <c r="DT14" s="56"/>
      <c r="DU14" s="56"/>
      <c r="DV14" s="56"/>
      <c r="DW14" s="56"/>
      <c r="DX14" s="56"/>
      <c r="DY14" s="56"/>
      <c r="DZ14" s="56"/>
      <c r="EA14" s="56"/>
      <c r="EB14" s="56"/>
      <c r="EC14" s="56"/>
      <c r="ED14" s="56"/>
      <c r="EE14" s="56"/>
      <c r="EF14" s="56"/>
      <c r="EG14" s="56"/>
      <c r="EH14" s="56"/>
      <c r="EI14" s="56"/>
      <c r="EJ14" s="56"/>
      <c r="EK14" s="56"/>
      <c r="EL14" s="56"/>
      <c r="EM14" s="56"/>
      <c r="EN14" s="56"/>
      <c r="EO14" s="56"/>
      <c r="EP14" s="56"/>
      <c r="EQ14" s="56"/>
      <c r="ER14" s="56"/>
      <c r="ES14" s="56"/>
      <c r="ET14" s="56"/>
      <c r="EU14" s="56"/>
      <c r="EV14" s="56"/>
      <c r="EW14" s="56"/>
      <c r="EX14" s="56"/>
      <c r="EY14" s="56"/>
      <c r="EZ14" s="56"/>
      <c r="FA14" s="56"/>
      <c r="FB14" s="56"/>
      <c r="FC14" s="56"/>
      <c r="FD14" s="56"/>
      <c r="FE14" s="56"/>
      <c r="FF14" s="56"/>
      <c r="FG14" s="56"/>
      <c r="FH14" s="56"/>
      <c r="FI14" s="56"/>
      <c r="FJ14" s="56"/>
      <c r="FK14" s="56"/>
      <c r="FL14" s="56"/>
      <c r="FM14" s="56"/>
      <c r="FN14" s="56"/>
      <c r="FO14" s="56"/>
      <c r="FP14" s="56"/>
      <c r="FQ14" s="56"/>
      <c r="FR14" s="56"/>
      <c r="FS14" s="56"/>
      <c r="FT14" s="56"/>
      <c r="FU14" s="56"/>
      <c r="FV14" s="56"/>
    </row>
    <row r="15" spans="1:178" x14ac:dyDescent="0.3">
      <c r="A15" s="4"/>
      <c r="B15" s="82" t="s">
        <v>66</v>
      </c>
      <c r="C15" s="4"/>
      <c r="D15" s="4"/>
      <c r="E15" s="3"/>
      <c r="F15" s="3"/>
      <c r="G15"/>
      <c r="H15"/>
      <c r="I15" s="60"/>
      <c r="J15" s="3"/>
      <c r="K15" s="3"/>
      <c r="V15" s="54">
        <f>-Z15/(Y15-AD24)</f>
        <v>1.0662202620953882</v>
      </c>
      <c r="W15" s="54">
        <f t="shared" ref="W15:W34" si="1">Y15*V15+Z15</f>
        <v>0.7615859014967058</v>
      </c>
      <c r="X15" s="54">
        <f t="shared" ref="X15:X34" si="2">(V15^2+W15^2)^0.5</f>
        <v>1.31028192869371</v>
      </c>
      <c r="Y15" s="54">
        <f t="shared" ref="Y15:Y34" si="3">(AB15-AB14)/(AA15-AA14)</f>
        <v>-0.22360679774998005</v>
      </c>
      <c r="Z15" s="54">
        <f t="shared" ref="Z15:Z34" si="4">AB15-AA15*Y15</f>
        <v>1</v>
      </c>
      <c r="AA15" s="55">
        <v>0.05</v>
      </c>
      <c r="AB15" s="55">
        <f t="shared" si="0"/>
        <v>0.988819660112501</v>
      </c>
      <c r="AC15" s="54"/>
      <c r="AD15" s="54">
        <v>20</v>
      </c>
      <c r="AE15" s="54">
        <f>AF19</f>
        <v>0.46772468860010896</v>
      </c>
      <c r="AF15" s="54">
        <f>AE19</f>
        <v>0.6548145640401527</v>
      </c>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56"/>
      <c r="BS15" s="56"/>
      <c r="BT15" s="56"/>
      <c r="BU15" s="56"/>
      <c r="BV15" s="56"/>
      <c r="BW15" s="56"/>
      <c r="BX15" s="56"/>
      <c r="BY15" s="56"/>
      <c r="BZ15" s="56"/>
      <c r="CA15" s="56"/>
      <c r="CB15" s="56"/>
      <c r="CC15" s="56"/>
      <c r="CD15" s="56"/>
      <c r="CE15" s="56"/>
      <c r="CF15" s="56"/>
      <c r="CG15" s="56"/>
      <c r="CH15" s="56"/>
      <c r="CI15" s="56"/>
      <c r="CJ15" s="56"/>
      <c r="CK15" s="56"/>
      <c r="CL15" s="56"/>
      <c r="CM15" s="56"/>
      <c r="CN15" s="56"/>
      <c r="CO15" s="56"/>
      <c r="CP15" s="56"/>
      <c r="CQ15" s="56"/>
      <c r="CR15" s="56"/>
      <c r="CS15" s="56"/>
      <c r="CT15" s="56"/>
      <c r="CU15" s="56"/>
      <c r="CV15" s="56"/>
      <c r="CW15" s="56"/>
      <c r="CX15" s="56"/>
      <c r="CY15" s="56"/>
      <c r="CZ15" s="56"/>
      <c r="DA15" s="56"/>
      <c r="DB15" s="56"/>
      <c r="DC15" s="56"/>
      <c r="DD15" s="56"/>
      <c r="DE15" s="56"/>
      <c r="DF15" s="56"/>
      <c r="DG15" s="56"/>
      <c r="DH15" s="56"/>
      <c r="DI15" s="56"/>
      <c r="DJ15" s="56"/>
      <c r="DK15" s="56"/>
      <c r="DL15" s="56"/>
      <c r="DM15" s="56"/>
      <c r="DN15" s="56"/>
      <c r="DO15" s="56"/>
      <c r="DP15" s="56"/>
      <c r="DQ15" s="56"/>
      <c r="DR15" s="56"/>
      <c r="DS15" s="56"/>
      <c r="DT15" s="56"/>
      <c r="DU15" s="56"/>
      <c r="DV15" s="56"/>
      <c r="DW15" s="56"/>
      <c r="DX15" s="56"/>
      <c r="DY15" s="56"/>
      <c r="DZ15" s="56"/>
      <c r="EA15" s="56"/>
      <c r="EB15" s="56"/>
      <c r="EC15" s="56"/>
      <c r="ED15" s="56"/>
      <c r="EE15" s="56"/>
      <c r="EF15" s="56"/>
      <c r="EG15" s="56"/>
      <c r="EH15" s="56"/>
      <c r="EI15" s="56"/>
      <c r="EJ15" s="56"/>
      <c r="EK15" s="56"/>
      <c r="EL15" s="56"/>
      <c r="EM15" s="56"/>
      <c r="EN15" s="56"/>
      <c r="EO15" s="56"/>
      <c r="EP15" s="56"/>
      <c r="EQ15" s="56"/>
      <c r="ER15" s="56"/>
      <c r="ES15" s="56"/>
      <c r="ET15" s="56"/>
      <c r="EU15" s="56"/>
      <c r="EV15" s="56"/>
      <c r="EW15" s="56"/>
      <c r="EX15" s="56"/>
      <c r="EY15" s="56"/>
      <c r="EZ15" s="56"/>
      <c r="FA15" s="56"/>
      <c r="FB15" s="56"/>
      <c r="FC15" s="56"/>
      <c r="FD15" s="56"/>
      <c r="FE15" s="56"/>
      <c r="FF15" s="56"/>
      <c r="FG15" s="56"/>
      <c r="FH15" s="56"/>
      <c r="FI15" s="56"/>
      <c r="FJ15" s="56"/>
      <c r="FK15" s="56"/>
      <c r="FL15" s="56"/>
      <c r="FM15" s="56"/>
      <c r="FN15" s="56"/>
      <c r="FO15" s="56"/>
      <c r="FP15" s="56"/>
      <c r="FQ15" s="56"/>
      <c r="FR15" s="56"/>
      <c r="FS15" s="56"/>
      <c r="FT15" s="56"/>
      <c r="FU15" s="56"/>
      <c r="FV15" s="56"/>
    </row>
    <row r="16" spans="1:178" x14ac:dyDescent="0.3">
      <c r="A16" s="3"/>
      <c r="B16" s="3"/>
      <c r="C16" s="3"/>
      <c r="D16" s="3"/>
      <c r="E16" s="3"/>
      <c r="F16" s="3"/>
      <c r="G16" s="3"/>
      <c r="H16" s="3"/>
      <c r="I16" s="60"/>
      <c r="J16" s="3"/>
      <c r="K16" s="3"/>
      <c r="V16" s="54">
        <f>Z16/(AD24-Y16)</f>
        <v>0.89861200332002222</v>
      </c>
      <c r="W16" s="54">
        <f t="shared" si="1"/>
        <v>0.64186571665715886</v>
      </c>
      <c r="X16" s="54">
        <f t="shared" si="2"/>
        <v>1.10430753448966</v>
      </c>
      <c r="Y16" s="54">
        <f t="shared" si="3"/>
        <v>-0.4088487342836955</v>
      </c>
      <c r="Z16" s="54">
        <f t="shared" si="4"/>
        <v>1.0092620968266859</v>
      </c>
      <c r="AA16" s="55">
        <v>0.1</v>
      </c>
      <c r="AB16" s="55">
        <f t="shared" si="0"/>
        <v>0.96837722339831622</v>
      </c>
      <c r="AC16" s="54"/>
      <c r="AD16" s="54"/>
      <c r="AE16" s="54"/>
      <c r="AF16" s="54"/>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c r="CG16" s="56"/>
      <c r="CH16" s="56"/>
      <c r="CI16" s="56"/>
      <c r="CJ16" s="56"/>
      <c r="CK16" s="56"/>
      <c r="CL16" s="56"/>
      <c r="CM16" s="56"/>
      <c r="CN16" s="56"/>
      <c r="CO16" s="56"/>
      <c r="CP16" s="56"/>
      <c r="CQ16" s="56"/>
      <c r="CR16" s="56"/>
      <c r="CS16" s="56"/>
      <c r="CT16" s="56"/>
      <c r="CU16" s="56"/>
      <c r="CV16" s="56"/>
      <c r="CW16" s="56"/>
      <c r="CX16" s="56"/>
      <c r="CY16" s="56"/>
      <c r="CZ16" s="56"/>
      <c r="DA16" s="56"/>
      <c r="DB16" s="56"/>
      <c r="DC16" s="56"/>
      <c r="DD16" s="56"/>
      <c r="DE16" s="56"/>
      <c r="DF16" s="56"/>
      <c r="DG16" s="56"/>
      <c r="DH16" s="56"/>
      <c r="DI16" s="56"/>
      <c r="DJ16" s="56"/>
      <c r="DK16" s="56"/>
      <c r="DL16" s="56"/>
      <c r="DM16" s="56"/>
      <c r="DN16" s="56"/>
      <c r="DO16" s="56"/>
      <c r="DP16" s="56"/>
      <c r="DQ16" s="56"/>
      <c r="DR16" s="56"/>
      <c r="DS16" s="56"/>
      <c r="DT16" s="56"/>
      <c r="DU16" s="56"/>
      <c r="DV16" s="56"/>
      <c r="DW16" s="56"/>
      <c r="DX16" s="56"/>
      <c r="DY16" s="56"/>
      <c r="DZ16" s="56"/>
      <c r="EA16" s="56"/>
      <c r="EB16" s="56"/>
      <c r="EC16" s="56"/>
      <c r="ED16" s="56"/>
      <c r="EE16" s="56"/>
      <c r="EF16" s="56"/>
      <c r="EG16" s="56"/>
      <c r="EH16" s="56"/>
      <c r="EI16" s="56"/>
      <c r="EJ16" s="56"/>
      <c r="EK16" s="56"/>
      <c r="EL16" s="56"/>
      <c r="EM16" s="56"/>
      <c r="EN16" s="56"/>
      <c r="EO16" s="56"/>
      <c r="EP16" s="56"/>
      <c r="EQ16" s="56"/>
      <c r="ER16" s="56"/>
      <c r="ES16" s="56"/>
      <c r="ET16" s="56"/>
      <c r="EU16" s="56"/>
      <c r="EV16" s="56"/>
      <c r="EW16" s="56"/>
      <c r="EX16" s="56"/>
      <c r="EY16" s="56"/>
      <c r="EZ16" s="56"/>
      <c r="FA16" s="56"/>
      <c r="FB16" s="56"/>
      <c r="FC16" s="56"/>
      <c r="FD16" s="56"/>
      <c r="FE16" s="56"/>
      <c r="FF16" s="56"/>
      <c r="FG16" s="56"/>
      <c r="FH16" s="56"/>
      <c r="FI16" s="56"/>
      <c r="FJ16" s="56"/>
      <c r="FK16" s="56"/>
      <c r="FL16" s="56"/>
      <c r="FM16" s="56"/>
      <c r="FN16" s="56"/>
      <c r="FO16" s="56"/>
      <c r="FP16" s="56"/>
      <c r="FQ16" s="56"/>
      <c r="FR16" s="56"/>
      <c r="FS16" s="56"/>
      <c r="FT16" s="56"/>
      <c r="FU16" s="56"/>
      <c r="FV16" s="56"/>
    </row>
    <row r="17" spans="1:178" x14ac:dyDescent="0.3">
      <c r="B17" s="54" t="s">
        <v>63</v>
      </c>
      <c r="E17" s="3"/>
      <c r="F17" s="3"/>
      <c r="G17" s="60"/>
      <c r="H17" s="3"/>
      <c r="I17" s="3"/>
      <c r="V17" s="54">
        <f>Z17/(AD24-Y17)</f>
        <v>0.82117913344832738</v>
      </c>
      <c r="W17" s="54">
        <f t="shared" si="1"/>
        <v>0.58655652389166235</v>
      </c>
      <c r="X17" s="54">
        <f t="shared" si="2"/>
        <v>1.0091500012043879</v>
      </c>
      <c r="Y17" s="54">
        <f t="shared" si="3"/>
        <v>-0.52943947182855011</v>
      </c>
      <c r="Z17" s="54">
        <f t="shared" si="4"/>
        <v>1.0213211705811713</v>
      </c>
      <c r="AA17" s="55">
        <v>0.15</v>
      </c>
      <c r="AB17" s="55">
        <f t="shared" si="0"/>
        <v>0.94190524980688872</v>
      </c>
      <c r="AC17" s="54"/>
      <c r="AD17" s="54"/>
      <c r="AE17" s="54"/>
      <c r="AF17" s="54">
        <f>MIN(X15:X34)</f>
        <v>0.80470398135287247</v>
      </c>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c r="CG17" s="56"/>
      <c r="CH17" s="56"/>
      <c r="CI17" s="56"/>
      <c r="CJ17" s="56"/>
      <c r="CK17" s="56"/>
      <c r="CL17" s="56"/>
      <c r="CM17" s="56"/>
      <c r="CN17" s="56"/>
      <c r="CO17" s="56"/>
      <c r="CP17" s="56"/>
      <c r="CQ17" s="56"/>
      <c r="CR17" s="56"/>
      <c r="CS17" s="56"/>
      <c r="CT17" s="56"/>
      <c r="CU17" s="56"/>
      <c r="CV17" s="56"/>
      <c r="CW17" s="56"/>
      <c r="CX17" s="56"/>
      <c r="CY17" s="56"/>
      <c r="CZ17" s="56"/>
      <c r="DA17" s="56"/>
      <c r="DB17" s="56"/>
      <c r="DC17" s="56"/>
      <c r="DD17" s="56"/>
      <c r="DE17" s="56"/>
      <c r="DF17" s="56"/>
      <c r="DG17" s="56"/>
      <c r="DH17" s="56"/>
      <c r="DI17" s="56"/>
      <c r="DJ17" s="56"/>
      <c r="DK17" s="56"/>
      <c r="DL17" s="56"/>
      <c r="DM17" s="56"/>
      <c r="DN17" s="56"/>
      <c r="DO17" s="56"/>
      <c r="DP17" s="56"/>
      <c r="DQ17" s="56"/>
      <c r="DR17" s="56"/>
      <c r="DS17" s="56"/>
      <c r="DT17" s="56"/>
      <c r="DU17" s="56"/>
      <c r="DV17" s="56"/>
      <c r="DW17" s="56"/>
      <c r="DX17" s="56"/>
      <c r="DY17" s="56"/>
      <c r="DZ17" s="56"/>
      <c r="EA17" s="56"/>
      <c r="EB17" s="56"/>
      <c r="EC17" s="56"/>
      <c r="ED17" s="56"/>
      <c r="EE17" s="56"/>
      <c r="EF17" s="56"/>
      <c r="EG17" s="56"/>
      <c r="EH17" s="56"/>
      <c r="EI17" s="56"/>
      <c r="EJ17" s="56"/>
      <c r="EK17" s="56"/>
      <c r="EL17" s="56"/>
      <c r="EM17" s="56"/>
      <c r="EN17" s="56"/>
      <c r="EO17" s="56"/>
      <c r="EP17" s="56"/>
      <c r="EQ17" s="56"/>
      <c r="ER17" s="56"/>
      <c r="ES17" s="56"/>
      <c r="ET17" s="56"/>
      <c r="EU17" s="56"/>
      <c r="EV17" s="56"/>
      <c r="EW17" s="56"/>
      <c r="EX17" s="56"/>
      <c r="EY17" s="56"/>
      <c r="EZ17" s="56"/>
      <c r="FA17" s="56"/>
      <c r="FB17" s="56"/>
      <c r="FC17" s="56"/>
      <c r="FD17" s="56"/>
      <c r="FE17" s="56"/>
      <c r="FF17" s="56"/>
      <c r="FG17" s="56"/>
      <c r="FH17" s="56"/>
      <c r="FI17" s="56"/>
      <c r="FJ17" s="56"/>
      <c r="FK17" s="56"/>
      <c r="FL17" s="56"/>
      <c r="FM17" s="56"/>
      <c r="FN17" s="56"/>
      <c r="FO17" s="56"/>
      <c r="FP17" s="56"/>
      <c r="FQ17" s="56"/>
      <c r="FR17" s="56"/>
      <c r="FS17" s="56"/>
      <c r="FT17" s="56"/>
      <c r="FU17" s="56"/>
      <c r="FV17" s="56"/>
    </row>
    <row r="18" spans="1:178" ht="15" x14ac:dyDescent="0.35">
      <c r="B18" s="57" t="s">
        <v>61</v>
      </c>
      <c r="C18" s="74">
        <v>15</v>
      </c>
      <c r="D18" s="58" t="s">
        <v>58</v>
      </c>
      <c r="E18" s="3"/>
      <c r="F18" s="3"/>
      <c r="G18" s="60"/>
      <c r="H18" s="3"/>
      <c r="I18" s="3"/>
      <c r="V18" s="54">
        <f>Z18/(AD24-Y18)</f>
        <v>0.7723787116758869</v>
      </c>
      <c r="W18" s="54">
        <f t="shared" si="1"/>
        <v>0.55169907976849042</v>
      </c>
      <c r="X18" s="54">
        <f t="shared" si="2"/>
        <v>0.94917898673933043</v>
      </c>
      <c r="Y18" s="54">
        <f t="shared" si="3"/>
        <v>-0.62695937813760572</v>
      </c>
      <c r="Z18" s="54">
        <f t="shared" si="4"/>
        <v>1.0359491565275296</v>
      </c>
      <c r="AA18" s="55">
        <v>0.2</v>
      </c>
      <c r="AB18" s="55">
        <f t="shared" si="0"/>
        <v>0.91055728090000843</v>
      </c>
      <c r="AC18" s="54"/>
      <c r="AD18" s="54"/>
      <c r="AE18" s="54"/>
      <c r="AF18" s="54"/>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c r="CG18" s="56"/>
      <c r="CH18" s="56"/>
      <c r="CI18" s="56"/>
      <c r="CJ18" s="56"/>
      <c r="CK18" s="56"/>
      <c r="CL18" s="56"/>
      <c r="CM18" s="56"/>
      <c r="CN18" s="56"/>
      <c r="CO18" s="56"/>
      <c r="CP18" s="56"/>
      <c r="CQ18" s="56"/>
      <c r="CR18" s="56"/>
      <c r="CS18" s="56"/>
      <c r="CT18" s="56"/>
      <c r="CU18" s="56"/>
      <c r="CV18" s="56"/>
      <c r="CW18" s="56"/>
      <c r="CX18" s="56"/>
      <c r="CY18" s="56"/>
      <c r="CZ18" s="56"/>
      <c r="DA18" s="56"/>
      <c r="DB18" s="56"/>
      <c r="DC18" s="56"/>
      <c r="DD18" s="56"/>
      <c r="DE18" s="56"/>
      <c r="DF18" s="56"/>
      <c r="DG18" s="56"/>
      <c r="DH18" s="56"/>
      <c r="DI18" s="56"/>
      <c r="DJ18" s="56"/>
      <c r="DK18" s="56"/>
      <c r="DL18" s="56"/>
      <c r="DM18" s="56"/>
      <c r="DN18" s="56"/>
      <c r="DO18" s="56"/>
      <c r="DP18" s="56"/>
      <c r="DQ18" s="56"/>
      <c r="DR18" s="56"/>
      <c r="DS18" s="56"/>
      <c r="DT18" s="56"/>
      <c r="DU18" s="56"/>
      <c r="DV18" s="56"/>
      <c r="DW18" s="56"/>
      <c r="DX18" s="56"/>
      <c r="DY18" s="56"/>
      <c r="DZ18" s="56"/>
      <c r="EA18" s="56"/>
      <c r="EB18" s="56"/>
      <c r="EC18" s="56"/>
      <c r="ED18" s="56"/>
      <c r="EE18" s="56"/>
      <c r="EF18" s="56"/>
      <c r="EG18" s="56"/>
      <c r="EH18" s="56"/>
      <c r="EI18" s="56"/>
      <c r="EJ18" s="56"/>
      <c r="EK18" s="56"/>
      <c r="EL18" s="56"/>
      <c r="EM18" s="56"/>
      <c r="EN18" s="56"/>
      <c r="EO18" s="56"/>
      <c r="EP18" s="56"/>
      <c r="EQ18" s="56"/>
      <c r="ER18" s="56"/>
      <c r="ES18" s="56"/>
      <c r="ET18" s="56"/>
      <c r="EU18" s="56"/>
      <c r="EV18" s="56"/>
      <c r="EW18" s="56"/>
      <c r="EX18" s="56"/>
      <c r="EY18" s="56"/>
      <c r="EZ18" s="56"/>
      <c r="FA18" s="56"/>
      <c r="FB18" s="56"/>
      <c r="FC18" s="56"/>
      <c r="FD18" s="56"/>
      <c r="FE18" s="56"/>
      <c r="FF18" s="56"/>
      <c r="FG18" s="56"/>
      <c r="FH18" s="56"/>
      <c r="FI18" s="56"/>
      <c r="FJ18" s="56"/>
      <c r="FK18" s="56"/>
      <c r="FL18" s="56"/>
      <c r="FM18" s="56"/>
      <c r="FN18" s="56"/>
      <c r="FO18" s="56"/>
      <c r="FP18" s="56"/>
      <c r="FQ18" s="56"/>
      <c r="FR18" s="56"/>
      <c r="FS18" s="56"/>
      <c r="FT18" s="56"/>
      <c r="FU18" s="56"/>
      <c r="FV18" s="56"/>
    </row>
    <row r="19" spans="1:178" ht="15" x14ac:dyDescent="0.35">
      <c r="B19" s="57" t="s">
        <v>71</v>
      </c>
      <c r="C19" s="74">
        <v>30</v>
      </c>
      <c r="D19" s="58" t="s">
        <v>58</v>
      </c>
      <c r="E19" s="3"/>
      <c r="F19" s="3"/>
      <c r="G19" s="60"/>
      <c r="H19" s="3"/>
      <c r="I19" s="3"/>
      <c r="V19" s="54">
        <f>Z19/(AD24-Y19)</f>
        <v>0.738573918402473</v>
      </c>
      <c r="W19" s="54">
        <f t="shared" si="1"/>
        <v>0.52755279885890938</v>
      </c>
      <c r="X19" s="54">
        <f t="shared" si="2"/>
        <v>0.90763615426461042</v>
      </c>
      <c r="Y19" s="54">
        <f t="shared" si="3"/>
        <v>-0.71114561800016862</v>
      </c>
      <c r="Z19" s="54">
        <f t="shared" si="4"/>
        <v>1.0527864045000421</v>
      </c>
      <c r="AA19" s="55">
        <v>0.25</v>
      </c>
      <c r="AB19" s="55">
        <f t="shared" si="0"/>
        <v>0.875</v>
      </c>
      <c r="AC19" s="54"/>
      <c r="AD19" s="54"/>
      <c r="AE19" s="54">
        <f>INDEX(V15:V34,MATCH(AF17,X15:X34,0))</f>
        <v>0.6548145640401527</v>
      </c>
      <c r="AF19" s="54">
        <f>INDEX(W15:W34,MATCH(AF17,X15:X34,0))</f>
        <v>0.46772468860010896</v>
      </c>
      <c r="AG19" s="54"/>
      <c r="AH19" s="54"/>
      <c r="AI19" s="54"/>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c r="CG19" s="56"/>
      <c r="CH19" s="56"/>
      <c r="CI19" s="56"/>
      <c r="CJ19" s="56"/>
      <c r="CK19" s="56"/>
      <c r="CL19" s="56"/>
      <c r="CM19" s="56"/>
      <c r="CN19" s="56"/>
      <c r="CO19" s="56"/>
      <c r="CP19" s="56"/>
      <c r="CQ19" s="56"/>
      <c r="CR19" s="56"/>
      <c r="CS19" s="56"/>
      <c r="CT19" s="56"/>
      <c r="CU19" s="56"/>
      <c r="CV19" s="56"/>
      <c r="CW19" s="56"/>
      <c r="CX19" s="56"/>
      <c r="CY19" s="56"/>
      <c r="CZ19" s="56"/>
      <c r="DA19" s="56"/>
      <c r="DB19" s="56"/>
      <c r="DC19" s="56"/>
      <c r="DD19" s="56"/>
      <c r="DE19" s="56"/>
      <c r="DF19" s="56"/>
      <c r="DG19" s="56"/>
      <c r="DH19" s="56"/>
      <c r="DI19" s="56"/>
      <c r="DJ19" s="56"/>
      <c r="DK19" s="56"/>
      <c r="DL19" s="56"/>
      <c r="DM19" s="56"/>
      <c r="DN19" s="56"/>
      <c r="DO19" s="56"/>
      <c r="DP19" s="56"/>
      <c r="DQ19" s="56"/>
      <c r="DR19" s="56"/>
      <c r="DS19" s="56"/>
      <c r="DT19" s="56"/>
      <c r="DU19" s="56"/>
      <c r="DV19" s="56"/>
      <c r="DW19" s="56"/>
      <c r="DX19" s="56"/>
      <c r="DY19" s="56"/>
      <c r="DZ19" s="56"/>
      <c r="EA19" s="56"/>
      <c r="EB19" s="56"/>
      <c r="EC19" s="56"/>
      <c r="ED19" s="56"/>
      <c r="EE19" s="56"/>
      <c r="EF19" s="56"/>
      <c r="EG19" s="56"/>
      <c r="EH19" s="56"/>
      <c r="EI19" s="56"/>
      <c r="EJ19" s="56"/>
      <c r="EK19" s="56"/>
      <c r="EL19" s="56"/>
      <c r="EM19" s="56"/>
      <c r="EN19" s="56"/>
      <c r="EO19" s="56"/>
      <c r="EP19" s="56"/>
      <c r="EQ19" s="56"/>
      <c r="ER19" s="56"/>
      <c r="ES19" s="56"/>
      <c r="ET19" s="56"/>
      <c r="EU19" s="56"/>
      <c r="EV19" s="56"/>
      <c r="EW19" s="56"/>
      <c r="EX19" s="56"/>
      <c r="EY19" s="56"/>
      <c r="EZ19" s="56"/>
      <c r="FA19" s="56"/>
      <c r="FB19" s="56"/>
      <c r="FC19" s="56"/>
      <c r="FD19" s="56"/>
      <c r="FE19" s="56"/>
      <c r="FF19" s="56"/>
      <c r="FG19" s="56"/>
      <c r="FH19" s="56"/>
      <c r="FI19" s="56"/>
      <c r="FJ19" s="56"/>
      <c r="FK19" s="56"/>
      <c r="FL19" s="56"/>
      <c r="FM19" s="56"/>
      <c r="FN19" s="56"/>
      <c r="FO19" s="56"/>
      <c r="FP19" s="56"/>
      <c r="FQ19" s="56"/>
      <c r="FR19" s="56"/>
      <c r="FS19" s="56"/>
      <c r="FT19" s="61"/>
      <c r="FU19" s="61"/>
      <c r="FV19" s="61"/>
    </row>
    <row r="20" spans="1:178" x14ac:dyDescent="0.3">
      <c r="B20" s="3"/>
      <c r="C20" s="3"/>
      <c r="D20" s="3"/>
      <c r="E20" s="3"/>
      <c r="F20" s="3"/>
      <c r="G20" s="60"/>
      <c r="H20" s="3"/>
      <c r="I20" s="3"/>
      <c r="V20" s="54">
        <f>Z20/(AD24-Y20)</f>
        <v>0.71409356119904255</v>
      </c>
      <c r="W20" s="54">
        <f t="shared" si="1"/>
        <v>0.5100668294278875</v>
      </c>
      <c r="X20" s="54">
        <f t="shared" si="2"/>
        <v>0.87755215493356764</v>
      </c>
      <c r="Y20" s="54">
        <f t="shared" si="3"/>
        <v>-0.78633534503099534</v>
      </c>
      <c r="Z20" s="54">
        <f t="shared" si="4"/>
        <v>1.0715838362577488</v>
      </c>
      <c r="AA20" s="55">
        <v>0.3</v>
      </c>
      <c r="AB20" s="55">
        <f t="shared" si="0"/>
        <v>0.83568323274845024</v>
      </c>
      <c r="AC20" s="54"/>
      <c r="AD20" s="54"/>
      <c r="AE20" s="54"/>
      <c r="AF20" s="54">
        <f>(AE19^2+AF19^2)^0.5</f>
        <v>0.80470398135287247</v>
      </c>
      <c r="AG20" s="54"/>
      <c r="AH20" s="54"/>
      <c r="AI20" s="54"/>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c r="CG20" s="56"/>
      <c r="CH20" s="56"/>
      <c r="CI20" s="56"/>
      <c r="CJ20" s="56"/>
      <c r="CK20" s="56"/>
      <c r="CL20" s="56"/>
      <c r="CM20" s="56"/>
      <c r="CN20" s="56"/>
      <c r="CO20" s="56"/>
      <c r="CP20" s="56"/>
      <c r="CQ20" s="56"/>
      <c r="CR20" s="56"/>
      <c r="CS20" s="56"/>
      <c r="CT20" s="56"/>
      <c r="CU20" s="56"/>
      <c r="CV20" s="56"/>
      <c r="CW20" s="56"/>
      <c r="CX20" s="56"/>
      <c r="CY20" s="56"/>
      <c r="CZ20" s="56"/>
      <c r="DA20" s="56"/>
      <c r="DB20" s="56"/>
      <c r="DC20" s="56"/>
      <c r="DD20" s="56"/>
      <c r="DE20" s="56"/>
      <c r="DF20" s="56"/>
      <c r="DG20" s="56"/>
      <c r="DH20" s="56"/>
      <c r="DI20" s="56"/>
      <c r="DJ20" s="56"/>
      <c r="DK20" s="56"/>
      <c r="DL20" s="56"/>
      <c r="DM20" s="56"/>
      <c r="DN20" s="56"/>
      <c r="DO20" s="56"/>
      <c r="DP20" s="56"/>
      <c r="DQ20" s="56"/>
      <c r="DR20" s="56"/>
      <c r="DS20" s="56"/>
      <c r="DT20" s="56"/>
      <c r="DU20" s="56"/>
      <c r="DV20" s="56"/>
      <c r="DW20" s="56"/>
      <c r="DX20" s="56"/>
      <c r="DY20" s="56"/>
      <c r="DZ20" s="56"/>
      <c r="EA20" s="56"/>
      <c r="EB20" s="56"/>
      <c r="EC20" s="56"/>
      <c r="ED20" s="56"/>
      <c r="EE20" s="56"/>
      <c r="EF20" s="56"/>
      <c r="EG20" s="56"/>
      <c r="EH20" s="56"/>
      <c r="EI20" s="56"/>
      <c r="EJ20" s="56"/>
      <c r="EK20" s="56"/>
      <c r="EL20" s="56"/>
      <c r="EM20" s="56"/>
      <c r="EN20" s="56"/>
      <c r="EO20" s="56"/>
      <c r="EP20" s="56"/>
      <c r="EQ20" s="56"/>
      <c r="ER20" s="56"/>
      <c r="ES20" s="56"/>
      <c r="ET20" s="56"/>
      <c r="EU20" s="56"/>
      <c r="EV20" s="56"/>
      <c r="EW20" s="56"/>
      <c r="EX20" s="56"/>
      <c r="EY20" s="56"/>
      <c r="EZ20" s="56"/>
      <c r="FA20" s="56"/>
      <c r="FB20" s="56"/>
      <c r="FC20" s="56"/>
      <c r="FD20" s="56"/>
      <c r="FE20" s="56"/>
      <c r="FF20" s="56"/>
      <c r="FG20" s="56"/>
      <c r="FH20" s="56"/>
      <c r="FI20" s="56"/>
      <c r="FJ20" s="56"/>
      <c r="FK20" s="56"/>
      <c r="FL20" s="56"/>
      <c r="FM20" s="56"/>
      <c r="FN20" s="56"/>
      <c r="FO20" s="56"/>
      <c r="FP20" s="56"/>
      <c r="FQ20" s="56"/>
      <c r="FR20" s="56"/>
      <c r="FS20" s="56"/>
      <c r="FT20" s="61"/>
      <c r="FU20" s="61"/>
      <c r="FV20" s="61"/>
    </row>
    <row r="21" spans="1:178" x14ac:dyDescent="0.3">
      <c r="B21" s="54" t="s">
        <v>64</v>
      </c>
      <c r="E21" s="62"/>
      <c r="F21" s="3"/>
      <c r="G21" s="60"/>
      <c r="H21" s="3"/>
      <c r="I21" s="3"/>
      <c r="V21" s="54">
        <f>Z21/(AD24-Y21)</f>
        <v>0.69599481034598554</v>
      </c>
      <c r="W21" s="54">
        <f t="shared" si="1"/>
        <v>0.49713915024713251</v>
      </c>
      <c r="X21" s="54">
        <f t="shared" si="2"/>
        <v>0.85531053468140172</v>
      </c>
      <c r="Y21" s="54">
        <f t="shared" si="3"/>
        <v>-0.85492050313873436</v>
      </c>
      <c r="Z21" s="54">
        <f t="shared" si="4"/>
        <v>1.0921593836900705</v>
      </c>
      <c r="AA21" s="55">
        <v>0.35</v>
      </c>
      <c r="AB21" s="55">
        <f t="shared" si="0"/>
        <v>0.79293720759151354</v>
      </c>
      <c r="AC21" s="54"/>
      <c r="AD21" s="54"/>
      <c r="AE21" s="54"/>
      <c r="AF21" s="54"/>
      <c r="AG21" s="54"/>
      <c r="AH21" s="54"/>
      <c r="AI21" s="54"/>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c r="DQ21" s="56"/>
      <c r="DR21" s="56"/>
      <c r="DS21" s="56"/>
      <c r="DT21" s="56"/>
      <c r="DU21" s="56"/>
      <c r="DV21" s="56"/>
      <c r="DW21" s="56"/>
      <c r="DX21" s="56"/>
      <c r="DY21" s="56"/>
      <c r="DZ21" s="56"/>
      <c r="EA21" s="56"/>
      <c r="EB21" s="56"/>
      <c r="EC21" s="56"/>
      <c r="ED21" s="56"/>
      <c r="EE21" s="56"/>
      <c r="EF21" s="56"/>
      <c r="EG21" s="56"/>
      <c r="EH21" s="56"/>
      <c r="EI21" s="56"/>
      <c r="EJ21" s="56"/>
      <c r="EK21" s="56"/>
      <c r="EL21" s="56"/>
      <c r="EM21" s="56"/>
      <c r="EN21" s="56"/>
      <c r="EO21" s="56"/>
      <c r="EP21" s="56"/>
      <c r="EQ21" s="56"/>
      <c r="ER21" s="56"/>
      <c r="ES21" s="56"/>
      <c r="ET21" s="56"/>
      <c r="EU21" s="56"/>
      <c r="EV21" s="56"/>
      <c r="EW21" s="56"/>
      <c r="EX21" s="56"/>
      <c r="EY21" s="56"/>
      <c r="EZ21" s="56"/>
      <c r="FA21" s="56"/>
      <c r="FB21" s="56"/>
      <c r="FC21" s="56"/>
      <c r="FD21" s="56"/>
      <c r="FE21" s="56"/>
      <c r="FF21" s="56"/>
      <c r="FG21" s="56"/>
      <c r="FH21" s="56"/>
      <c r="FI21" s="56"/>
      <c r="FJ21" s="56"/>
      <c r="FK21" s="56"/>
      <c r="FL21" s="56"/>
      <c r="FM21" s="56"/>
      <c r="FN21" s="56"/>
      <c r="FO21" s="56"/>
      <c r="FP21" s="56"/>
      <c r="FQ21" s="56"/>
      <c r="FR21" s="56"/>
      <c r="FS21" s="56"/>
      <c r="FT21" s="61"/>
      <c r="FU21" s="61"/>
      <c r="FV21" s="61"/>
    </row>
    <row r="22" spans="1:178" ht="15" x14ac:dyDescent="0.35">
      <c r="B22" s="57" t="s">
        <v>78</v>
      </c>
      <c r="C22" s="74">
        <v>25</v>
      </c>
      <c r="D22" s="58" t="s">
        <v>58</v>
      </c>
      <c r="E22" s="63"/>
      <c r="F22" s="3"/>
      <c r="G22" s="60"/>
      <c r="H22" s="3"/>
      <c r="I22" s="3"/>
      <c r="V22" s="54">
        <f>Z22/(AD24-Y22)</f>
        <v>0.68254474983548075</v>
      </c>
      <c r="W22" s="54">
        <f t="shared" si="1"/>
        <v>0.48753196416820055</v>
      </c>
      <c r="X22" s="54">
        <f t="shared" si="2"/>
        <v>0.8387817067710065</v>
      </c>
      <c r="Y22" s="54">
        <f t="shared" si="3"/>
        <v>-0.91838840809967881</v>
      </c>
      <c r="Z22" s="54">
        <f t="shared" si="4"/>
        <v>1.1143731504264012</v>
      </c>
      <c r="AA22" s="55">
        <v>0.4</v>
      </c>
      <c r="AB22" s="55">
        <f t="shared" si="0"/>
        <v>0.74701778718652956</v>
      </c>
      <c r="AC22" s="54"/>
      <c r="AD22" s="64">
        <f>C27</f>
        <v>0.6</v>
      </c>
      <c r="AE22" s="64">
        <f>C29</f>
        <v>0.42857142857142855</v>
      </c>
      <c r="AF22" s="54"/>
      <c r="AG22" s="54"/>
      <c r="AH22" s="54"/>
      <c r="AI22" s="54"/>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c r="CG22" s="56"/>
      <c r="CH22" s="56"/>
      <c r="CI22" s="56"/>
      <c r="CJ22" s="56"/>
      <c r="CK22" s="56"/>
      <c r="CL22" s="56"/>
      <c r="CM22" s="56"/>
      <c r="CN22" s="56"/>
      <c r="CO22" s="56"/>
      <c r="CP22" s="56"/>
      <c r="CQ22" s="56"/>
      <c r="CR22" s="56"/>
      <c r="CS22" s="56"/>
      <c r="CT22" s="56"/>
      <c r="CU22" s="56"/>
      <c r="CV22" s="56"/>
      <c r="CW22" s="56"/>
      <c r="CX22" s="56"/>
      <c r="CY22" s="56"/>
      <c r="CZ22" s="56"/>
      <c r="DA22" s="56"/>
      <c r="DB22" s="56"/>
      <c r="DC22" s="56"/>
      <c r="DD22" s="56"/>
      <c r="DE22" s="56"/>
      <c r="DF22" s="56"/>
      <c r="DG22" s="56"/>
      <c r="DH22" s="56"/>
      <c r="DI22" s="56"/>
      <c r="DJ22" s="56"/>
      <c r="DK22" s="56"/>
      <c r="DL22" s="56"/>
      <c r="DM22" s="56"/>
      <c r="DN22" s="56"/>
      <c r="DO22" s="56"/>
      <c r="DP22" s="56"/>
      <c r="DQ22" s="56"/>
      <c r="DR22" s="56"/>
      <c r="DS22" s="56"/>
      <c r="DT22" s="56"/>
      <c r="DU22" s="56"/>
      <c r="DV22" s="56"/>
      <c r="DW22" s="56"/>
      <c r="DX22" s="56"/>
      <c r="DY22" s="56"/>
      <c r="DZ22" s="56"/>
      <c r="EA22" s="56"/>
      <c r="EB22" s="56"/>
      <c r="EC22" s="56"/>
      <c r="ED22" s="56"/>
      <c r="EE22" s="56"/>
      <c r="EF22" s="56"/>
      <c r="EG22" s="56"/>
      <c r="EH22" s="56"/>
      <c r="EI22" s="56"/>
      <c r="EJ22" s="56"/>
      <c r="EK22" s="56"/>
      <c r="EL22" s="56"/>
      <c r="EM22" s="56"/>
      <c r="EN22" s="56"/>
      <c r="EO22" s="56"/>
      <c r="EP22" s="56"/>
      <c r="EQ22" s="56"/>
      <c r="ER22" s="56"/>
      <c r="ES22" s="56"/>
      <c r="ET22" s="56"/>
      <c r="EU22" s="56"/>
      <c r="EV22" s="56"/>
      <c r="EW22" s="56"/>
      <c r="EX22" s="56"/>
      <c r="EY22" s="56"/>
      <c r="EZ22" s="56"/>
      <c r="FA22" s="56"/>
      <c r="FB22" s="56"/>
      <c r="FC22" s="56"/>
      <c r="FD22" s="56"/>
      <c r="FE22" s="56"/>
      <c r="FF22" s="56"/>
      <c r="FG22" s="56"/>
      <c r="FH22" s="56"/>
      <c r="FI22" s="56"/>
      <c r="FJ22" s="56"/>
      <c r="FK22" s="56"/>
      <c r="FL22" s="56"/>
      <c r="FM22" s="56"/>
      <c r="FN22" s="56"/>
      <c r="FO22" s="56"/>
      <c r="FP22" s="56"/>
      <c r="FQ22" s="56"/>
      <c r="FR22" s="56"/>
      <c r="FS22" s="56"/>
      <c r="FT22" s="61"/>
      <c r="FU22" s="61"/>
      <c r="FV22" s="61"/>
    </row>
    <row r="23" spans="1:178" ht="15" x14ac:dyDescent="0.35">
      <c r="B23" s="57" t="s">
        <v>79</v>
      </c>
      <c r="C23" s="74">
        <v>70</v>
      </c>
      <c r="D23" s="58" t="s">
        <v>58</v>
      </c>
      <c r="F23" s="3"/>
      <c r="G23" s="60"/>
      <c r="H23" s="3"/>
      <c r="I23" s="3"/>
      <c r="V23" s="54">
        <f>Z23/(AD24-Y23)</f>
        <v>0.67263397539498337</v>
      </c>
      <c r="W23" s="54">
        <f t="shared" si="1"/>
        <v>0.48045283956784524</v>
      </c>
      <c r="X23" s="54">
        <f t="shared" si="2"/>
        <v>0.82660232028737057</v>
      </c>
      <c r="Y23" s="54">
        <f t="shared" si="3"/>
        <v>-0.97773928298002377</v>
      </c>
      <c r="Z23" s="54">
        <f t="shared" si="4"/>
        <v>1.1381135003785392</v>
      </c>
      <c r="AA23" s="55">
        <v>0.45</v>
      </c>
      <c r="AB23" s="55">
        <f t="shared" si="0"/>
        <v>0.69813082303752838</v>
      </c>
      <c r="AC23" s="54"/>
      <c r="AD23" s="54"/>
      <c r="AE23" s="54"/>
      <c r="AF23" s="54"/>
      <c r="AG23" s="54"/>
      <c r="AH23" s="54"/>
      <c r="AI23" s="54"/>
      <c r="AJ23" s="54"/>
      <c r="AK23" s="54"/>
      <c r="AL23" s="54"/>
      <c r="AM23" s="54"/>
      <c r="AN23" s="54"/>
      <c r="AO23" s="54"/>
      <c r="AP23" s="54"/>
      <c r="AQ23" s="54"/>
      <c r="AR23" s="54"/>
      <c r="AS23" s="54"/>
      <c r="AT23" s="54"/>
      <c r="AU23" s="54"/>
      <c r="AV23" s="54"/>
      <c r="AW23" s="54"/>
      <c r="AX23" s="54"/>
      <c r="AY23" s="54"/>
      <c r="AZ23" s="54"/>
      <c r="BA23" s="54"/>
      <c r="BB23" s="54"/>
      <c r="BC23" s="54"/>
      <c r="BD23" s="54"/>
      <c r="BE23" s="54"/>
      <c r="BF23" s="54"/>
      <c r="BG23" s="54"/>
      <c r="BH23" s="54"/>
      <c r="BI23" s="54"/>
      <c r="BJ23" s="54"/>
      <c r="BK23" s="54"/>
      <c r="BL23" s="54"/>
      <c r="BM23" s="54"/>
      <c r="BN23" s="54"/>
      <c r="BO23" s="54"/>
      <c r="BP23" s="54"/>
      <c r="BQ23" s="54"/>
      <c r="BR23" s="54"/>
      <c r="BS23" s="54"/>
      <c r="BT23" s="54"/>
      <c r="BU23" s="54"/>
      <c r="BV23" s="54"/>
      <c r="BW23" s="54"/>
      <c r="BX23" s="54"/>
      <c r="BY23" s="54"/>
      <c r="BZ23" s="54"/>
      <c r="CA23" s="54"/>
      <c r="CB23" s="54"/>
      <c r="CC23" s="54"/>
      <c r="CD23" s="54"/>
      <c r="CE23" s="54"/>
      <c r="CF23" s="54"/>
      <c r="CG23" s="54"/>
      <c r="CH23" s="54"/>
      <c r="CI23" s="54"/>
      <c r="CJ23" s="54"/>
      <c r="CK23" s="54"/>
      <c r="CL23" s="54"/>
      <c r="CM23" s="54"/>
      <c r="CN23" s="54"/>
      <c r="CO23" s="54"/>
      <c r="CP23" s="54"/>
      <c r="CQ23" s="54"/>
      <c r="CR23" s="54"/>
      <c r="CS23" s="54"/>
      <c r="CT23" s="54"/>
      <c r="CU23" s="54"/>
      <c r="CV23" s="54"/>
      <c r="CW23" s="54"/>
      <c r="CX23" s="54"/>
      <c r="CY23" s="54"/>
      <c r="CZ23" s="54"/>
      <c r="DA23" s="54"/>
      <c r="DB23" s="54"/>
      <c r="DC23" s="54"/>
      <c r="DD23" s="54"/>
      <c r="DE23" s="54"/>
      <c r="DF23" s="54"/>
      <c r="DG23" s="54"/>
      <c r="DH23" s="54"/>
      <c r="DI23" s="54"/>
      <c r="DJ23" s="54"/>
      <c r="DK23" s="54"/>
      <c r="DL23" s="54"/>
      <c r="DM23" s="54"/>
      <c r="DN23" s="54"/>
      <c r="DO23" s="54"/>
      <c r="DP23" s="54"/>
      <c r="DQ23" s="54"/>
      <c r="DR23" s="54"/>
      <c r="DS23" s="54"/>
      <c r="DT23" s="54"/>
      <c r="DU23" s="54"/>
      <c r="DV23" s="54"/>
      <c r="DW23" s="54"/>
      <c r="DX23" s="54"/>
      <c r="DY23" s="54"/>
      <c r="DZ23" s="54"/>
      <c r="EA23" s="54"/>
      <c r="EB23" s="54"/>
      <c r="EC23" s="54"/>
      <c r="ED23" s="54"/>
      <c r="EE23" s="54"/>
      <c r="EF23" s="54"/>
      <c r="EG23" s="54"/>
      <c r="EH23" s="54"/>
      <c r="EI23" s="54"/>
      <c r="EJ23" s="54"/>
      <c r="EK23" s="54"/>
      <c r="EL23" s="54"/>
      <c r="EM23" s="54"/>
      <c r="EN23" s="54"/>
      <c r="EO23" s="54"/>
      <c r="EP23" s="54"/>
      <c r="EQ23" s="54"/>
      <c r="ER23" s="54"/>
      <c r="ES23" s="54"/>
      <c r="ET23" s="54"/>
      <c r="EU23" s="54"/>
      <c r="EV23" s="54"/>
      <c r="EW23" s="54"/>
      <c r="EX23" s="54"/>
      <c r="EY23" s="54"/>
      <c r="EZ23" s="54"/>
      <c r="FA23" s="54"/>
      <c r="FB23" s="54"/>
      <c r="FC23" s="54"/>
      <c r="FD23" s="54"/>
      <c r="FE23" s="54"/>
      <c r="FF23" s="54"/>
      <c r="FG23" s="54"/>
      <c r="FH23" s="54"/>
      <c r="FI23" s="54"/>
      <c r="FJ23" s="54"/>
      <c r="FK23" s="54"/>
      <c r="FL23" s="54"/>
      <c r="FM23" s="54"/>
      <c r="FN23" s="54"/>
      <c r="FO23" s="54"/>
      <c r="FP23" s="54"/>
      <c r="FQ23" s="54"/>
      <c r="FR23" s="54"/>
      <c r="FS23" s="54"/>
    </row>
    <row r="24" spans="1:178" x14ac:dyDescent="0.3">
      <c r="B24" s="3"/>
      <c r="C24" s="4"/>
      <c r="D24" s="3"/>
      <c r="E24" s="3"/>
      <c r="F24" s="65"/>
      <c r="G24" s="60"/>
      <c r="H24" s="3"/>
      <c r="I24" s="3"/>
      <c r="V24" s="54">
        <f>Z24/(AD24-Y24)</f>
        <v>0.66228604725563867</v>
      </c>
      <c r="W24" s="54">
        <f t="shared" si="1"/>
        <v>0.47306146232545609</v>
      </c>
      <c r="X24" s="54">
        <f t="shared" si="2"/>
        <v>0.81388571404528109</v>
      </c>
      <c r="Y24" s="54">
        <f t="shared" si="3"/>
        <v>-1.0602173982778991</v>
      </c>
      <c r="Z24" s="54">
        <f t="shared" si="4"/>
        <v>1.175228652262583</v>
      </c>
      <c r="AA24" s="55">
        <v>0.55000000000000004</v>
      </c>
      <c r="AB24" s="55">
        <f t="shared" si="0"/>
        <v>0.59210908320973843</v>
      </c>
      <c r="AC24" s="66" t="s">
        <v>3</v>
      </c>
      <c r="AD24" s="54">
        <f>AE22/AD22</f>
        <v>0.7142857142857143</v>
      </c>
      <c r="AE24" s="54"/>
      <c r="AF24" s="54">
        <f>AF17</f>
        <v>0.80470398135287247</v>
      </c>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c r="BE24" s="54"/>
      <c r="BF24" s="54"/>
      <c r="BG24" s="54"/>
      <c r="BH24" s="54"/>
      <c r="BI24" s="54"/>
      <c r="BJ24" s="54"/>
      <c r="BK24" s="54"/>
      <c r="BL24" s="54"/>
      <c r="BM24" s="54"/>
      <c r="BN24" s="54"/>
      <c r="BO24" s="54"/>
      <c r="BP24" s="54"/>
      <c r="BQ24" s="54"/>
      <c r="BR24" s="54"/>
      <c r="BS24" s="54"/>
      <c r="BT24" s="54"/>
      <c r="BU24" s="54"/>
      <c r="BV24" s="54"/>
      <c r="BW24" s="54"/>
      <c r="BX24" s="54"/>
      <c r="BY24" s="54"/>
      <c r="BZ24" s="54"/>
      <c r="CA24" s="54"/>
      <c r="CB24" s="54"/>
      <c r="CC24" s="54"/>
      <c r="CD24" s="54"/>
      <c r="CE24" s="54"/>
      <c r="CF24" s="54"/>
      <c r="CG24" s="54"/>
      <c r="CH24" s="54"/>
      <c r="CI24" s="54"/>
      <c r="CJ24" s="54"/>
      <c r="CK24" s="54"/>
      <c r="CL24" s="54"/>
      <c r="CM24" s="54"/>
      <c r="CN24" s="54"/>
      <c r="CO24" s="54"/>
      <c r="CP24" s="54"/>
      <c r="CQ24" s="54"/>
      <c r="CR24" s="54"/>
      <c r="CS24" s="54"/>
      <c r="CT24" s="54"/>
      <c r="CU24" s="54"/>
      <c r="CV24" s="54"/>
      <c r="CW24" s="54"/>
      <c r="CX24" s="54"/>
      <c r="CY24" s="54"/>
      <c r="CZ24" s="54"/>
      <c r="DA24" s="54"/>
      <c r="DB24" s="54"/>
      <c r="DC24" s="54"/>
      <c r="DD24" s="54"/>
      <c r="DE24" s="54"/>
      <c r="DF24" s="54"/>
      <c r="DG24" s="54"/>
      <c r="DH24" s="54"/>
      <c r="DI24" s="54"/>
      <c r="DJ24" s="54"/>
      <c r="DK24" s="54"/>
      <c r="DL24" s="54"/>
      <c r="DM24" s="54"/>
      <c r="DN24" s="54"/>
      <c r="DO24" s="54"/>
      <c r="DP24" s="54"/>
      <c r="DQ24" s="54"/>
      <c r="DR24" s="54"/>
      <c r="DS24" s="54"/>
      <c r="DT24" s="54"/>
      <c r="DU24" s="54"/>
      <c r="DV24" s="54"/>
      <c r="DW24" s="54"/>
      <c r="DX24" s="54"/>
      <c r="DY24" s="54"/>
      <c r="DZ24" s="54"/>
      <c r="EA24" s="54"/>
      <c r="EB24" s="54"/>
      <c r="EC24" s="54"/>
      <c r="ED24" s="54"/>
      <c r="EE24" s="54"/>
      <c r="EF24" s="54"/>
      <c r="EG24" s="54"/>
      <c r="EH24" s="54"/>
      <c r="EI24" s="54"/>
      <c r="EJ24" s="54"/>
      <c r="EK24" s="54"/>
      <c r="EL24" s="54"/>
      <c r="EM24" s="54"/>
      <c r="EN24" s="54"/>
      <c r="EO24" s="54"/>
      <c r="EP24" s="54"/>
      <c r="EQ24" s="54"/>
      <c r="ER24" s="54"/>
      <c r="ES24" s="54"/>
      <c r="ET24" s="54"/>
      <c r="EU24" s="54"/>
      <c r="EV24" s="54"/>
      <c r="EW24" s="54"/>
      <c r="EX24" s="54"/>
      <c r="EY24" s="54"/>
      <c r="EZ24" s="54"/>
      <c r="FA24" s="54"/>
      <c r="FB24" s="54"/>
      <c r="FC24" s="54"/>
      <c r="FD24" s="54"/>
      <c r="FE24" s="54"/>
      <c r="FF24" s="54"/>
      <c r="FG24" s="54"/>
      <c r="FH24" s="54"/>
      <c r="FI24" s="54"/>
      <c r="FJ24" s="54"/>
      <c r="FK24" s="54"/>
      <c r="FL24" s="54"/>
      <c r="FM24" s="54"/>
      <c r="FN24" s="54"/>
      <c r="FO24" s="54"/>
      <c r="FP24" s="54"/>
      <c r="FQ24" s="54"/>
      <c r="FR24" s="54"/>
      <c r="FS24" s="54"/>
    </row>
    <row r="25" spans="1:178" x14ac:dyDescent="0.3">
      <c r="E25" s="62"/>
      <c r="F25" s="65"/>
      <c r="G25" s="60"/>
      <c r="H25" s="3"/>
      <c r="I25" s="3"/>
      <c r="V25" s="54">
        <f>Z25/(AD24-Y25)</f>
        <v>0.65760908989757172</v>
      </c>
      <c r="W25" s="54">
        <f t="shared" si="1"/>
        <v>0.46972077849826543</v>
      </c>
      <c r="X25" s="54">
        <f t="shared" si="2"/>
        <v>0.80813818426611239</v>
      </c>
      <c r="Y25" s="54">
        <f t="shared" si="3"/>
        <v>-1.1373416950925701</v>
      </c>
      <c r="Z25" s="54">
        <f t="shared" si="4"/>
        <v>1.217647015510652</v>
      </c>
      <c r="AA25" s="55">
        <v>0.6</v>
      </c>
      <c r="AB25" s="55">
        <f t="shared" si="0"/>
        <v>0.53524199845511</v>
      </c>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c r="BR25" s="54"/>
      <c r="BS25" s="54"/>
      <c r="BT25" s="54"/>
      <c r="BU25" s="54"/>
      <c r="BV25" s="54"/>
      <c r="BW25" s="54"/>
      <c r="BX25" s="54"/>
      <c r="BY25" s="54"/>
      <c r="BZ25" s="54"/>
      <c r="CA25" s="54"/>
      <c r="CB25" s="54"/>
      <c r="CC25" s="54"/>
      <c r="CD25" s="54"/>
      <c r="CE25" s="54"/>
      <c r="CF25" s="54"/>
      <c r="CG25" s="54"/>
      <c r="CH25" s="54"/>
      <c r="CI25" s="54"/>
      <c r="CJ25" s="54"/>
      <c r="CK25" s="54"/>
      <c r="CL25" s="54"/>
      <c r="CM25" s="54"/>
      <c r="CN25" s="54"/>
      <c r="CO25" s="54"/>
      <c r="CP25" s="54"/>
      <c r="CQ25" s="54"/>
      <c r="CR25" s="54"/>
      <c r="CS25" s="54"/>
      <c r="CT25" s="54"/>
      <c r="CU25" s="54"/>
      <c r="CV25" s="54"/>
      <c r="CW25" s="54"/>
      <c r="CX25" s="54"/>
      <c r="CY25" s="54"/>
      <c r="CZ25" s="54"/>
      <c r="DA25" s="54"/>
      <c r="DB25" s="54"/>
      <c r="DC25" s="54"/>
      <c r="DD25" s="54"/>
      <c r="DE25" s="54"/>
      <c r="DF25" s="54"/>
      <c r="DG25" s="54"/>
      <c r="DH25" s="54"/>
      <c r="DI25" s="54"/>
      <c r="DJ25" s="54"/>
      <c r="DK25" s="54"/>
      <c r="DL25" s="54"/>
      <c r="DM25" s="54"/>
      <c r="DN25" s="54"/>
      <c r="DO25" s="54"/>
      <c r="DP25" s="54"/>
      <c r="DQ25" s="54"/>
      <c r="DR25" s="54"/>
      <c r="DS25" s="54"/>
      <c r="DT25" s="54"/>
      <c r="DU25" s="54"/>
      <c r="DV25" s="54"/>
      <c r="DW25" s="54"/>
      <c r="DX25" s="54"/>
      <c r="DY25" s="54"/>
      <c r="DZ25" s="54"/>
      <c r="EA25" s="54"/>
      <c r="EB25" s="54"/>
      <c r="EC25" s="54"/>
      <c r="ED25" s="54"/>
      <c r="EE25" s="54"/>
      <c r="EF25" s="54"/>
      <c r="EG25" s="54"/>
      <c r="EH25" s="54"/>
      <c r="EI25" s="54"/>
      <c r="EJ25" s="54"/>
      <c r="EK25" s="54"/>
      <c r="EL25" s="54"/>
      <c r="EM25" s="54"/>
      <c r="EN25" s="54"/>
      <c r="EO25" s="54"/>
      <c r="EP25" s="54"/>
      <c r="EQ25" s="54"/>
      <c r="ER25" s="54"/>
      <c r="ES25" s="54"/>
      <c r="ET25" s="54"/>
      <c r="EU25" s="54"/>
      <c r="EV25" s="54"/>
      <c r="EW25" s="54"/>
      <c r="EX25" s="54"/>
      <c r="EY25" s="54"/>
      <c r="EZ25" s="54"/>
      <c r="FA25" s="54"/>
      <c r="FB25" s="54"/>
      <c r="FC25" s="54"/>
      <c r="FD25" s="54"/>
      <c r="FE25" s="54"/>
      <c r="FF25" s="54"/>
      <c r="FG25" s="54"/>
      <c r="FH25" s="54"/>
      <c r="FI25" s="54"/>
      <c r="FJ25" s="54"/>
      <c r="FK25" s="54"/>
      <c r="FL25" s="54"/>
      <c r="FM25" s="54"/>
      <c r="FN25" s="54"/>
      <c r="FO25" s="54"/>
      <c r="FP25" s="54"/>
      <c r="FQ25" s="54"/>
      <c r="FR25" s="54"/>
      <c r="FS25" s="54"/>
    </row>
    <row r="26" spans="1:178" ht="15" x14ac:dyDescent="0.35">
      <c r="B26" s="57" t="s">
        <v>59</v>
      </c>
      <c r="C26" s="54" t="str">
        <f>[1]!xln(C27)</f>
        <v>15 / 25</v>
      </c>
      <c r="D26" s="58"/>
      <c r="E26" s="3"/>
      <c r="F26" s="3"/>
      <c r="G26" s="60"/>
      <c r="H26" s="3"/>
      <c r="I26" s="3"/>
      <c r="V26" s="54">
        <f>Z26/(AD24-Y26)</f>
        <v>0.6548145640401527</v>
      </c>
      <c r="W26" s="54">
        <f t="shared" si="1"/>
        <v>0.46772468860010896</v>
      </c>
      <c r="X26" s="54">
        <f t="shared" si="2"/>
        <v>0.80470398135287247</v>
      </c>
      <c r="Y26" s="54">
        <f t="shared" si="3"/>
        <v>-1.2317403419562598</v>
      </c>
      <c r="Z26" s="54">
        <f t="shared" si="4"/>
        <v>1.2742862036288658</v>
      </c>
      <c r="AA26" s="55">
        <v>0.75</v>
      </c>
      <c r="AB26" s="55">
        <f t="shared" si="0"/>
        <v>0.350480947161671</v>
      </c>
      <c r="AC26" s="54"/>
      <c r="AD26" s="54"/>
      <c r="AE26" s="59" t="s">
        <v>5</v>
      </c>
      <c r="AF26" s="83">
        <v>1.5</v>
      </c>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c r="BY26" s="54"/>
      <c r="BZ26" s="54"/>
      <c r="CA26" s="54"/>
      <c r="CB26" s="54"/>
      <c r="CC26" s="54"/>
      <c r="CD26" s="54"/>
      <c r="CE26" s="54"/>
      <c r="CF26" s="54"/>
      <c r="CG26" s="54"/>
      <c r="CH26" s="54"/>
      <c r="CI26" s="54"/>
      <c r="CJ26" s="54"/>
      <c r="CK26" s="54"/>
      <c r="CL26" s="54"/>
      <c r="CM26" s="54"/>
      <c r="CN26" s="54"/>
      <c r="CO26" s="54"/>
      <c r="CP26" s="54"/>
      <c r="CQ26" s="54"/>
      <c r="CR26" s="54"/>
      <c r="CS26" s="54"/>
      <c r="CT26" s="54"/>
      <c r="CU26" s="54"/>
      <c r="CV26" s="54"/>
      <c r="CW26" s="54"/>
      <c r="CX26" s="54"/>
      <c r="CY26" s="54"/>
      <c r="CZ26" s="54"/>
      <c r="DA26" s="54"/>
      <c r="DB26" s="54"/>
      <c r="DC26" s="54"/>
      <c r="DD26" s="54"/>
      <c r="DE26" s="54"/>
      <c r="DF26" s="54"/>
      <c r="DG26" s="54"/>
      <c r="DH26" s="54"/>
      <c r="DI26" s="54"/>
      <c r="DJ26" s="54"/>
      <c r="DK26" s="54"/>
      <c r="DL26" s="54"/>
      <c r="DM26" s="54"/>
      <c r="DN26" s="54"/>
      <c r="DO26" s="54"/>
      <c r="DP26" s="54"/>
      <c r="DQ26" s="54"/>
      <c r="DR26" s="54"/>
      <c r="DS26" s="54"/>
      <c r="DT26" s="54"/>
      <c r="DU26" s="54"/>
      <c r="DV26" s="54"/>
      <c r="DW26" s="54"/>
      <c r="DX26" s="54"/>
      <c r="DY26" s="54"/>
      <c r="DZ26" s="54"/>
      <c r="EA26" s="54"/>
      <c r="EB26" s="54"/>
      <c r="EC26" s="54"/>
      <c r="ED26" s="54"/>
      <c r="EE26" s="54"/>
      <c r="EF26" s="54"/>
      <c r="EG26" s="54"/>
      <c r="EH26" s="54"/>
      <c r="EI26" s="54"/>
      <c r="EJ26" s="54"/>
      <c r="EK26" s="54"/>
      <c r="EL26" s="54"/>
      <c r="EM26" s="54"/>
      <c r="EN26" s="54"/>
      <c r="EO26" s="54"/>
      <c r="EP26" s="54"/>
      <c r="EQ26" s="54"/>
      <c r="ER26" s="54"/>
      <c r="ES26" s="54"/>
      <c r="ET26" s="54"/>
      <c r="EU26" s="54"/>
      <c r="EV26" s="54"/>
      <c r="EW26" s="54"/>
      <c r="EX26" s="54"/>
      <c r="EY26" s="54"/>
      <c r="EZ26" s="54"/>
      <c r="FA26" s="54"/>
      <c r="FB26" s="54"/>
      <c r="FC26" s="54"/>
      <c r="FD26" s="54"/>
      <c r="FE26" s="54"/>
      <c r="FF26" s="54"/>
      <c r="FG26" s="54"/>
      <c r="FH26" s="54"/>
      <c r="FI26" s="54"/>
      <c r="FJ26" s="54"/>
      <c r="FK26" s="54"/>
      <c r="FL26" s="54"/>
      <c r="FM26" s="54"/>
      <c r="FN26" s="54"/>
      <c r="FO26" s="54"/>
      <c r="FP26" s="54"/>
      <c r="FQ26" s="54"/>
      <c r="FR26" s="54"/>
      <c r="FS26" s="54"/>
    </row>
    <row r="27" spans="1:178" x14ac:dyDescent="0.3">
      <c r="C27" s="67">
        <f>C18/C22</f>
        <v>0.6</v>
      </c>
      <c r="E27" s="3"/>
      <c r="F27" s="3"/>
      <c r="G27" s="60"/>
      <c r="H27" s="3"/>
      <c r="I27" s="3"/>
      <c r="V27" s="54">
        <f>Z27/(AD24-Y27)</f>
        <v>0.65896460253760347</v>
      </c>
      <c r="W27" s="54">
        <f t="shared" si="1"/>
        <v>0.47068900181257389</v>
      </c>
      <c r="X27" s="54">
        <f t="shared" si="2"/>
        <v>0.80980397864227549</v>
      </c>
      <c r="Y27" s="54">
        <f t="shared" si="3"/>
        <v>-1.320453999232073</v>
      </c>
      <c r="Z27" s="54">
        <f t="shared" si="4"/>
        <v>1.3408214465857258</v>
      </c>
      <c r="AA27" s="55">
        <v>0.8</v>
      </c>
      <c r="AB27" s="55">
        <f t="shared" si="0"/>
        <v>0.28445824720006729</v>
      </c>
      <c r="AC27" s="54"/>
      <c r="AD27" s="54"/>
      <c r="AE27" s="59" t="s">
        <v>6</v>
      </c>
      <c r="AF27" s="83">
        <v>1</v>
      </c>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c r="BY27" s="54"/>
      <c r="BZ27" s="54"/>
      <c r="CA27" s="54"/>
      <c r="CB27" s="54"/>
      <c r="CC27" s="54"/>
      <c r="CD27" s="54"/>
      <c r="CE27" s="54"/>
      <c r="CF27" s="54"/>
      <c r="CG27" s="54"/>
      <c r="CH27" s="54"/>
      <c r="CI27" s="54"/>
      <c r="CJ27" s="54"/>
      <c r="CK27" s="54"/>
      <c r="CL27" s="54"/>
      <c r="CM27" s="54"/>
      <c r="CN27" s="54"/>
      <c r="CO27" s="54"/>
      <c r="CP27" s="54"/>
      <c r="CQ27" s="54"/>
      <c r="CR27" s="54"/>
      <c r="CS27" s="54"/>
      <c r="CT27" s="54"/>
      <c r="CU27" s="54"/>
      <c r="CV27" s="54"/>
      <c r="CW27" s="54"/>
      <c r="CX27" s="54"/>
      <c r="CY27" s="54"/>
      <c r="CZ27" s="54"/>
      <c r="DA27" s="54"/>
      <c r="DB27" s="54"/>
      <c r="DC27" s="54"/>
      <c r="DD27" s="54"/>
      <c r="DE27" s="54"/>
      <c r="DF27" s="54"/>
      <c r="DG27" s="54"/>
      <c r="DH27" s="54"/>
      <c r="DI27" s="54"/>
      <c r="DJ27" s="54"/>
      <c r="DK27" s="54"/>
      <c r="DL27" s="54"/>
      <c r="DM27" s="54"/>
      <c r="DN27" s="54"/>
      <c r="DO27" s="54"/>
      <c r="DP27" s="54"/>
      <c r="DQ27" s="54"/>
      <c r="DR27" s="54"/>
      <c r="DS27" s="54"/>
      <c r="DT27" s="54"/>
      <c r="DU27" s="54"/>
      <c r="DV27" s="54"/>
      <c r="DW27" s="54"/>
      <c r="DX27" s="54"/>
      <c r="DY27" s="54"/>
      <c r="DZ27" s="54"/>
      <c r="EA27" s="54"/>
      <c r="EB27" s="54"/>
      <c r="EC27" s="54"/>
      <c r="ED27" s="54"/>
      <c r="EE27" s="54"/>
      <c r="EF27" s="54"/>
      <c r="EG27" s="54"/>
      <c r="EH27" s="54"/>
      <c r="EI27" s="54"/>
      <c r="EJ27" s="54"/>
      <c r="EK27" s="54"/>
      <c r="EL27" s="54"/>
      <c r="EM27" s="54"/>
      <c r="EN27" s="54"/>
      <c r="EO27" s="54"/>
      <c r="EP27" s="54"/>
      <c r="EQ27" s="54"/>
      <c r="ER27" s="54"/>
      <c r="ES27" s="54"/>
      <c r="ET27" s="54"/>
      <c r="EU27" s="54"/>
      <c r="EV27" s="54"/>
      <c r="EW27" s="54"/>
      <c r="EX27" s="54"/>
      <c r="EY27" s="54"/>
      <c r="EZ27" s="54"/>
      <c r="FA27" s="54"/>
      <c r="FB27" s="54"/>
      <c r="FC27" s="54"/>
      <c r="FD27" s="54"/>
      <c r="FE27" s="54"/>
      <c r="FF27" s="54"/>
      <c r="FG27" s="54"/>
      <c r="FH27" s="54"/>
      <c r="FI27" s="54"/>
      <c r="FJ27" s="54"/>
      <c r="FK27" s="54"/>
      <c r="FL27" s="54"/>
      <c r="FM27" s="54"/>
      <c r="FN27" s="54"/>
      <c r="FO27" s="54"/>
      <c r="FP27" s="54"/>
      <c r="FQ27" s="54"/>
      <c r="FR27" s="54"/>
      <c r="FS27" s="54"/>
    </row>
    <row r="28" spans="1:178" ht="15" x14ac:dyDescent="0.35">
      <c r="B28" s="57" t="s">
        <v>72</v>
      </c>
      <c r="C28" s="54" t="str">
        <f>[1]!xln(C29)</f>
        <v>30 / 70</v>
      </c>
      <c r="D28" s="58"/>
      <c r="E28" s="3"/>
      <c r="F28" s="3"/>
      <c r="G28" s="60"/>
      <c r="H28" s="3"/>
      <c r="I28" s="3"/>
      <c r="V28" s="54">
        <f>Z28/(AD24-Y28)</f>
        <v>0.66181267965738044</v>
      </c>
      <c r="W28" s="54">
        <f t="shared" si="1"/>
        <v>0.47272334261241455</v>
      </c>
      <c r="X28" s="54">
        <f t="shared" si="2"/>
        <v>0.81330399089512451</v>
      </c>
      <c r="Y28" s="54">
        <f t="shared" si="3"/>
        <v>-1.3623905213992544</v>
      </c>
      <c r="Z28" s="54">
        <f t="shared" si="4"/>
        <v>1.3743706643194709</v>
      </c>
      <c r="AA28" s="55">
        <v>0.85</v>
      </c>
      <c r="AB28" s="55">
        <f t="shared" si="0"/>
        <v>0.21633872113010466</v>
      </c>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54"/>
      <c r="CA28" s="54"/>
      <c r="CB28" s="54"/>
      <c r="CC28" s="54"/>
      <c r="CD28" s="54"/>
      <c r="CE28" s="54"/>
      <c r="CF28" s="54"/>
      <c r="CG28" s="54"/>
      <c r="CH28" s="54"/>
      <c r="CI28" s="54"/>
      <c r="CJ28" s="54"/>
      <c r="CK28" s="54"/>
      <c r="CL28" s="54"/>
      <c r="CM28" s="54"/>
      <c r="CN28" s="54"/>
      <c r="CO28" s="54"/>
      <c r="CP28" s="54"/>
      <c r="CQ28" s="54"/>
      <c r="CR28" s="54"/>
      <c r="CS28" s="54"/>
      <c r="CT28" s="54"/>
      <c r="CU28" s="54"/>
      <c r="CV28" s="54"/>
      <c r="CW28" s="54"/>
      <c r="CX28" s="54"/>
      <c r="CY28" s="54"/>
      <c r="CZ28" s="54"/>
      <c r="DA28" s="54"/>
      <c r="DB28" s="54"/>
      <c r="DC28" s="54"/>
      <c r="DD28" s="54"/>
      <c r="DE28" s="54"/>
      <c r="DF28" s="54"/>
      <c r="DG28" s="54"/>
      <c r="DH28" s="54"/>
      <c r="DI28" s="54"/>
      <c r="DJ28" s="54"/>
      <c r="DK28" s="54"/>
      <c r="DL28" s="54"/>
      <c r="DM28" s="54"/>
      <c r="DN28" s="54"/>
      <c r="DO28" s="54"/>
      <c r="DP28" s="54"/>
      <c r="DQ28" s="54"/>
      <c r="DR28" s="54"/>
      <c r="DS28" s="54"/>
      <c r="DT28" s="54"/>
      <c r="DU28" s="54"/>
      <c r="DV28" s="54"/>
      <c r="DW28" s="54"/>
      <c r="DX28" s="54"/>
      <c r="DY28" s="54"/>
      <c r="DZ28" s="54"/>
      <c r="EA28" s="54"/>
      <c r="EB28" s="54"/>
      <c r="EC28" s="54"/>
      <c r="ED28" s="54"/>
      <c r="EE28" s="54"/>
      <c r="EF28" s="54"/>
      <c r="EG28" s="54"/>
      <c r="EH28" s="54"/>
      <c r="EI28" s="54"/>
      <c r="EJ28" s="54"/>
      <c r="EK28" s="54"/>
      <c r="EL28" s="54"/>
      <c r="EM28" s="54"/>
      <c r="EN28" s="54"/>
      <c r="EO28" s="54"/>
      <c r="EP28" s="54"/>
      <c r="EQ28" s="54"/>
      <c r="ER28" s="54"/>
      <c r="ES28" s="54"/>
      <c r="ET28" s="54"/>
      <c r="EU28" s="54"/>
      <c r="EV28" s="54"/>
      <c r="EW28" s="54"/>
      <c r="EX28" s="54"/>
      <c r="EY28" s="54"/>
      <c r="EZ28" s="54"/>
      <c r="FA28" s="54"/>
      <c r="FB28" s="54"/>
      <c r="FC28" s="54"/>
      <c r="FD28" s="54"/>
      <c r="FE28" s="54"/>
      <c r="FF28" s="54"/>
      <c r="FG28" s="54"/>
      <c r="FH28" s="54"/>
      <c r="FI28" s="54"/>
      <c r="FJ28" s="54"/>
      <c r="FK28" s="54"/>
      <c r="FL28" s="54"/>
      <c r="FM28" s="54"/>
      <c r="FN28" s="54"/>
      <c r="FO28" s="54"/>
      <c r="FP28" s="54"/>
      <c r="FQ28" s="54"/>
      <c r="FR28" s="54"/>
      <c r="FS28" s="54"/>
    </row>
    <row r="29" spans="1:178" x14ac:dyDescent="0.3">
      <c r="C29" s="67">
        <f>C19/C23</f>
        <v>0.42857142857142855</v>
      </c>
      <c r="E29" s="60"/>
      <c r="F29" s="3"/>
      <c r="G29" s="60"/>
      <c r="H29" s="60"/>
      <c r="I29" s="60"/>
      <c r="V29" s="54">
        <f>Z29/(AD24-Y29)</f>
        <v>0.66542853932878787</v>
      </c>
      <c r="W29" s="54">
        <f t="shared" si="1"/>
        <v>0.4753060995205628</v>
      </c>
      <c r="X29" s="54">
        <f t="shared" si="2"/>
        <v>0.81774753389704291</v>
      </c>
      <c r="Y29" s="54">
        <f t="shared" si="3"/>
        <v>-1.4030737875113406</v>
      </c>
      <c r="Z29" s="54">
        <f t="shared" si="4"/>
        <v>1.4089514405147443</v>
      </c>
      <c r="AA29" s="55">
        <v>0.9</v>
      </c>
      <c r="AB29" s="55">
        <f t="shared" si="0"/>
        <v>0.14618503175453756</v>
      </c>
      <c r="AC29" s="54"/>
      <c r="AD29" s="54"/>
      <c r="AE29" s="54"/>
      <c r="AF29" s="54"/>
      <c r="AG29" s="54"/>
      <c r="AH29" s="54"/>
      <c r="AI29" s="54"/>
      <c r="AJ29" s="54"/>
      <c r="AK29" s="54"/>
      <c r="AL29" s="54"/>
      <c r="AM29" s="54"/>
      <c r="AN29" s="54"/>
      <c r="AO29" s="54"/>
      <c r="AP29" s="54"/>
      <c r="AQ29" s="54"/>
      <c r="AR29" s="54"/>
      <c r="AS29" s="54"/>
      <c r="AT29" s="54"/>
      <c r="AU29" s="54"/>
      <c r="AV29" s="54"/>
      <c r="AW29" s="54"/>
      <c r="AX29" s="54"/>
      <c r="AY29" s="54"/>
      <c r="AZ29" s="54"/>
      <c r="BA29" s="54"/>
      <c r="BB29" s="54"/>
      <c r="BC29" s="54"/>
      <c r="BD29" s="54"/>
      <c r="BE29" s="54"/>
      <c r="BF29" s="54"/>
      <c r="BG29" s="54"/>
      <c r="BH29" s="54"/>
      <c r="BI29" s="54"/>
      <c r="BJ29" s="54"/>
      <c r="BK29" s="54"/>
      <c r="BL29" s="54"/>
      <c r="BM29" s="54"/>
      <c r="BN29" s="54"/>
      <c r="BO29" s="54"/>
      <c r="BP29" s="54"/>
      <c r="BQ29" s="54"/>
      <c r="BR29" s="54"/>
      <c r="BS29" s="54"/>
      <c r="BT29" s="54"/>
      <c r="BU29" s="54"/>
      <c r="BV29" s="54"/>
      <c r="BW29" s="54"/>
      <c r="BX29" s="54"/>
      <c r="BY29" s="54"/>
      <c r="BZ29" s="54"/>
      <c r="CA29" s="54"/>
      <c r="CB29" s="54"/>
      <c r="CC29" s="54"/>
      <c r="CD29" s="54"/>
      <c r="CE29" s="54"/>
      <c r="CF29" s="54"/>
      <c r="CG29" s="54"/>
      <c r="CH29" s="54"/>
      <c r="CI29" s="54"/>
      <c r="CJ29" s="54"/>
      <c r="CK29" s="54"/>
      <c r="CL29" s="54"/>
      <c r="CM29" s="54"/>
      <c r="CN29" s="54"/>
      <c r="CO29" s="54"/>
      <c r="CP29" s="54"/>
      <c r="CQ29" s="54"/>
      <c r="CR29" s="54"/>
      <c r="CS29" s="54"/>
      <c r="CT29" s="54"/>
      <c r="CU29" s="54"/>
      <c r="CV29" s="54"/>
      <c r="CW29" s="54"/>
      <c r="CX29" s="54"/>
      <c r="CY29" s="54"/>
      <c r="CZ29" s="54"/>
      <c r="DA29" s="54"/>
      <c r="DB29" s="54"/>
      <c r="DC29" s="54"/>
      <c r="DD29" s="54"/>
      <c r="DE29" s="54"/>
      <c r="DF29" s="54"/>
      <c r="DG29" s="54"/>
      <c r="DH29" s="54"/>
      <c r="DI29" s="54"/>
      <c r="DJ29" s="54"/>
      <c r="DK29" s="54"/>
      <c r="DL29" s="54"/>
      <c r="DM29" s="54"/>
      <c r="DN29" s="54"/>
      <c r="DO29" s="54"/>
      <c r="DP29" s="54"/>
      <c r="DQ29" s="54"/>
      <c r="DR29" s="54"/>
      <c r="DS29" s="54"/>
      <c r="DT29" s="54"/>
      <c r="DU29" s="54"/>
      <c r="DV29" s="54"/>
      <c r="DW29" s="54"/>
      <c r="DX29" s="54"/>
      <c r="DY29" s="54"/>
      <c r="DZ29" s="54"/>
      <c r="EA29" s="54"/>
      <c r="EB29" s="54"/>
      <c r="EC29" s="54"/>
      <c r="ED29" s="54"/>
      <c r="EE29" s="54"/>
      <c r="EF29" s="54"/>
      <c r="EG29" s="54"/>
      <c r="EH29" s="54"/>
      <c r="EI29" s="54"/>
      <c r="EJ29" s="54"/>
      <c r="EK29" s="54"/>
      <c r="EL29" s="54"/>
      <c r="EM29" s="54"/>
      <c r="EN29" s="54"/>
      <c r="EO29" s="54"/>
      <c r="EP29" s="54"/>
      <c r="EQ29" s="54"/>
      <c r="ER29" s="54"/>
      <c r="ES29" s="54"/>
      <c r="ET29" s="54"/>
      <c r="EU29" s="54"/>
      <c r="EV29" s="54"/>
      <c r="EW29" s="54"/>
      <c r="EX29" s="54"/>
      <c r="EY29" s="54"/>
      <c r="EZ29" s="54"/>
      <c r="FA29" s="54"/>
      <c r="FB29" s="54"/>
      <c r="FC29" s="54"/>
      <c r="FD29" s="54"/>
      <c r="FE29" s="54"/>
      <c r="FF29" s="54"/>
      <c r="FG29" s="54"/>
      <c r="FH29" s="54"/>
      <c r="FI29" s="54"/>
      <c r="FJ29" s="54"/>
      <c r="FK29" s="54"/>
      <c r="FL29" s="54"/>
      <c r="FM29" s="54"/>
      <c r="FN29" s="54"/>
      <c r="FO29" s="54"/>
      <c r="FP29" s="54"/>
      <c r="FQ29" s="54"/>
      <c r="FR29" s="54"/>
      <c r="FS29" s="54"/>
    </row>
    <row r="30" spans="1:178" x14ac:dyDescent="0.3">
      <c r="A30" s="60"/>
      <c r="E30" s="60"/>
      <c r="V30" s="54">
        <f>Z30/(AD24-Y30)</f>
        <v>0.66972825663732904</v>
      </c>
      <c r="W30" s="54">
        <f t="shared" si="1"/>
        <v>0.47837732616952078</v>
      </c>
      <c r="X30" s="54">
        <f t="shared" si="2"/>
        <v>0.82303147201767202</v>
      </c>
      <c r="Y30" s="54">
        <f t="shared" si="3"/>
        <v>-1.4426098902277837</v>
      </c>
      <c r="Z30" s="54">
        <f t="shared" si="4"/>
        <v>1.444533932959543</v>
      </c>
      <c r="AA30" s="55">
        <v>0.95</v>
      </c>
      <c r="AB30" s="55">
        <f t="shared" si="0"/>
        <v>7.4054537243148477E-2</v>
      </c>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4"/>
      <c r="BD30" s="54"/>
      <c r="BE30" s="54"/>
      <c r="BF30" s="54"/>
      <c r="BG30" s="54"/>
      <c r="BH30" s="54"/>
      <c r="BI30" s="54"/>
      <c r="BJ30" s="54"/>
      <c r="BK30" s="54"/>
      <c r="BL30" s="54"/>
      <c r="BM30" s="54"/>
      <c r="BN30" s="54"/>
      <c r="BO30" s="54"/>
      <c r="BP30" s="54"/>
      <c r="BQ30" s="54"/>
      <c r="BR30" s="54"/>
      <c r="BS30" s="54"/>
      <c r="BT30" s="54"/>
      <c r="BU30" s="54"/>
      <c r="BV30" s="54"/>
      <c r="BW30" s="54"/>
      <c r="BX30" s="54"/>
      <c r="BY30" s="54"/>
      <c r="BZ30" s="54"/>
      <c r="CA30" s="54"/>
      <c r="CB30" s="54"/>
      <c r="CC30" s="54"/>
      <c r="CD30" s="54"/>
      <c r="CE30" s="54"/>
      <c r="CF30" s="54"/>
      <c r="CG30" s="54"/>
      <c r="CH30" s="54"/>
      <c r="CI30" s="54"/>
      <c r="CJ30" s="54"/>
      <c r="CK30" s="54"/>
      <c r="CL30" s="54"/>
      <c r="CM30" s="54"/>
      <c r="CN30" s="54"/>
      <c r="CO30" s="54"/>
      <c r="CP30" s="54"/>
      <c r="CQ30" s="54"/>
      <c r="CR30" s="54"/>
      <c r="CS30" s="54"/>
      <c r="CT30" s="54"/>
      <c r="CU30" s="54"/>
      <c r="CV30" s="54"/>
      <c r="CW30" s="54"/>
      <c r="CX30" s="54"/>
      <c r="CY30" s="54"/>
      <c r="CZ30" s="54"/>
      <c r="DA30" s="54"/>
      <c r="DB30" s="54"/>
      <c r="DC30" s="54"/>
      <c r="DD30" s="54"/>
      <c r="DE30" s="54"/>
      <c r="DF30" s="54"/>
      <c r="DG30" s="54"/>
      <c r="DH30" s="54"/>
      <c r="DI30" s="54"/>
      <c r="DJ30" s="54"/>
      <c r="DK30" s="54"/>
      <c r="DL30" s="54"/>
      <c r="DM30" s="54"/>
      <c r="DN30" s="54"/>
      <c r="DO30" s="54"/>
      <c r="DP30" s="54"/>
      <c r="DQ30" s="54"/>
      <c r="DR30" s="54"/>
      <c r="DS30" s="54"/>
      <c r="DT30" s="54"/>
      <c r="DU30" s="54"/>
      <c r="DV30" s="54"/>
      <c r="DW30" s="54"/>
      <c r="DX30" s="54"/>
      <c r="DY30" s="54"/>
      <c r="DZ30" s="54"/>
      <c r="EA30" s="54"/>
      <c r="EB30" s="54"/>
      <c r="EC30" s="54"/>
      <c r="ED30" s="54"/>
      <c r="EE30" s="54"/>
      <c r="EF30" s="54"/>
      <c r="EG30" s="54"/>
      <c r="EH30" s="54"/>
      <c r="EI30" s="54"/>
      <c r="EJ30" s="54"/>
      <c r="EK30" s="54"/>
      <c r="EL30" s="54"/>
      <c r="EM30" s="54"/>
      <c r="EN30" s="54"/>
      <c r="EO30" s="54"/>
      <c r="EP30" s="54"/>
      <c r="EQ30" s="54"/>
      <c r="ER30" s="54"/>
      <c r="ES30" s="54"/>
      <c r="ET30" s="54"/>
      <c r="EU30" s="54"/>
      <c r="EV30" s="54"/>
      <c r="EW30" s="54"/>
      <c r="EX30" s="54"/>
      <c r="EY30" s="54"/>
      <c r="EZ30" s="54"/>
      <c r="FA30" s="54"/>
      <c r="FB30" s="54"/>
      <c r="FC30" s="54"/>
      <c r="FD30" s="54"/>
      <c r="FE30" s="54"/>
      <c r="FF30" s="54"/>
      <c r="FG30" s="54"/>
      <c r="FH30" s="54"/>
      <c r="FI30" s="54"/>
      <c r="FJ30" s="54"/>
      <c r="FK30" s="54"/>
      <c r="FL30" s="54"/>
      <c r="FM30" s="54"/>
      <c r="FN30" s="54"/>
      <c r="FO30" s="54"/>
      <c r="FP30" s="54"/>
      <c r="FQ30" s="54"/>
      <c r="FR30" s="54"/>
      <c r="FS30" s="54"/>
    </row>
    <row r="31" spans="1:178" x14ac:dyDescent="0.3">
      <c r="A31" s="3"/>
      <c r="B31" s="3"/>
      <c r="C31" s="3"/>
      <c r="D31" s="3"/>
      <c r="E31" s="3"/>
      <c r="F31" s="70"/>
      <c r="G31" s="60"/>
      <c r="V31" s="54">
        <f>Z31/(AD24-Y31)</f>
        <v>0.6732031188969273</v>
      </c>
      <c r="W31" s="54">
        <f t="shared" si="1"/>
        <v>0.48085937064066231</v>
      </c>
      <c r="X31" s="54">
        <f t="shared" si="2"/>
        <v>0.82730174279127699</v>
      </c>
      <c r="Y31" s="54">
        <f t="shared" si="3"/>
        <v>-1.4696872008685289</v>
      </c>
      <c r="Z31" s="54">
        <f t="shared" si="4"/>
        <v>1.4702573780682509</v>
      </c>
      <c r="AA31" s="55">
        <v>0.97</v>
      </c>
      <c r="AB31" s="55">
        <f t="shared" si="0"/>
        <v>4.4660793225777873E-2</v>
      </c>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54"/>
      <c r="BK31" s="54"/>
      <c r="BL31" s="54"/>
      <c r="BM31" s="54"/>
      <c r="BN31" s="54"/>
      <c r="BO31" s="54"/>
      <c r="BP31" s="54"/>
      <c r="BQ31" s="54"/>
      <c r="BR31" s="54"/>
      <c r="BS31" s="54"/>
      <c r="BT31" s="54"/>
      <c r="BU31" s="54"/>
      <c r="BV31" s="54"/>
      <c r="BW31" s="54"/>
      <c r="BX31" s="54"/>
      <c r="BY31" s="54"/>
      <c r="BZ31" s="54"/>
      <c r="CA31" s="54"/>
      <c r="CB31" s="54"/>
      <c r="CC31" s="54"/>
      <c r="CD31" s="54"/>
      <c r="CE31" s="54"/>
      <c r="CF31" s="54"/>
      <c r="CG31" s="54"/>
      <c r="CH31" s="54"/>
      <c r="CI31" s="54"/>
      <c r="CJ31" s="54"/>
      <c r="CK31" s="54"/>
      <c r="CL31" s="54"/>
      <c r="CM31" s="54"/>
      <c r="CN31" s="54"/>
      <c r="CO31" s="54"/>
      <c r="CP31" s="54"/>
      <c r="CQ31" s="54"/>
      <c r="CR31" s="54"/>
      <c r="CS31" s="54"/>
      <c r="CT31" s="54"/>
      <c r="CU31" s="54"/>
      <c r="CV31" s="54"/>
      <c r="CW31" s="54"/>
      <c r="CX31" s="54"/>
      <c r="CY31" s="54"/>
      <c r="CZ31" s="54"/>
      <c r="DA31" s="54"/>
      <c r="DB31" s="54"/>
      <c r="DC31" s="54"/>
      <c r="DD31" s="54"/>
      <c r="DE31" s="54"/>
      <c r="DF31" s="54"/>
      <c r="DG31" s="54"/>
      <c r="DH31" s="54"/>
      <c r="DI31" s="54"/>
      <c r="DJ31" s="54"/>
      <c r="DK31" s="54"/>
      <c r="DL31" s="54"/>
      <c r="DM31" s="54"/>
      <c r="DN31" s="54"/>
      <c r="DO31" s="54"/>
      <c r="DP31" s="54"/>
      <c r="DQ31" s="54"/>
      <c r="DR31" s="54"/>
      <c r="DS31" s="54"/>
      <c r="DT31" s="54"/>
      <c r="DU31" s="54"/>
      <c r="DV31" s="54"/>
      <c r="DW31" s="54"/>
      <c r="DX31" s="54"/>
      <c r="DY31" s="54"/>
      <c r="DZ31" s="54"/>
      <c r="EA31" s="54"/>
      <c r="EB31" s="54"/>
      <c r="EC31" s="54"/>
      <c r="ED31" s="54"/>
      <c r="EE31" s="54"/>
      <c r="EF31" s="54"/>
      <c r="EG31" s="54"/>
      <c r="EH31" s="54"/>
      <c r="EI31" s="54"/>
      <c r="EJ31" s="54"/>
      <c r="EK31" s="54"/>
      <c r="EL31" s="54"/>
      <c r="EM31" s="54"/>
      <c r="EN31" s="54"/>
      <c r="EO31" s="54"/>
      <c r="EP31" s="54"/>
      <c r="EQ31" s="54"/>
      <c r="ER31" s="54"/>
      <c r="ES31" s="54"/>
      <c r="ET31" s="54"/>
      <c r="EU31" s="54"/>
      <c r="EV31" s="54"/>
      <c r="EW31" s="54"/>
      <c r="EX31" s="54"/>
      <c r="EY31" s="54"/>
      <c r="EZ31" s="54"/>
      <c r="FA31" s="54"/>
      <c r="FB31" s="54"/>
      <c r="FC31" s="54"/>
      <c r="FD31" s="54"/>
      <c r="FE31" s="54"/>
      <c r="FF31" s="54"/>
      <c r="FG31" s="54"/>
      <c r="FH31" s="54"/>
      <c r="FI31" s="54"/>
      <c r="FJ31" s="54"/>
      <c r="FK31" s="54"/>
      <c r="FL31" s="54"/>
      <c r="FM31" s="54"/>
      <c r="FN31" s="54"/>
      <c r="FO31" s="54"/>
      <c r="FP31" s="54"/>
      <c r="FQ31" s="54"/>
      <c r="FR31" s="54"/>
      <c r="FS31" s="54"/>
    </row>
    <row r="32" spans="1:178" x14ac:dyDescent="0.3">
      <c r="A32" s="60"/>
      <c r="B32" s="60"/>
      <c r="C32" s="60"/>
      <c r="D32" s="60"/>
      <c r="E32" s="60"/>
      <c r="F32" s="60"/>
      <c r="G32" s="60"/>
      <c r="H32" s="60"/>
      <c r="I32" s="60"/>
      <c r="V32" s="54">
        <f>Z32/(AD24-Y32)</f>
        <v>0.67475002361357495</v>
      </c>
      <c r="W32" s="54">
        <f t="shared" si="1"/>
        <v>0.4819643025811251</v>
      </c>
      <c r="X32" s="54">
        <f t="shared" si="2"/>
        <v>0.82920273958123791</v>
      </c>
      <c r="Y32" s="54">
        <f t="shared" si="3"/>
        <v>-1.4811297013721068</v>
      </c>
      <c r="Z32" s="54">
        <f t="shared" si="4"/>
        <v>1.4813566035567214</v>
      </c>
      <c r="AA32" s="55">
        <v>0.98</v>
      </c>
      <c r="AB32" s="55">
        <f t="shared" si="0"/>
        <v>2.9849496212056792E-2</v>
      </c>
      <c r="AC32" s="54"/>
      <c r="AD32" s="54"/>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54"/>
      <c r="BC32" s="54"/>
      <c r="BD32" s="54"/>
      <c r="BE32" s="54"/>
      <c r="BF32" s="54"/>
      <c r="BG32" s="54"/>
      <c r="BH32" s="54"/>
      <c r="BI32" s="54"/>
      <c r="BJ32" s="54"/>
      <c r="BK32" s="54"/>
      <c r="BL32" s="54"/>
      <c r="BM32" s="54"/>
      <c r="BN32" s="54"/>
      <c r="BO32" s="54"/>
      <c r="BP32" s="54"/>
      <c r="BQ32" s="54"/>
      <c r="BR32" s="54"/>
      <c r="BS32" s="54"/>
      <c r="BT32" s="54"/>
      <c r="BU32" s="54"/>
      <c r="BV32" s="54"/>
      <c r="BW32" s="54"/>
      <c r="BX32" s="54"/>
      <c r="BY32" s="54"/>
      <c r="BZ32" s="54"/>
      <c r="CA32" s="54"/>
      <c r="CB32" s="54"/>
      <c r="CC32" s="54"/>
      <c r="CD32" s="54"/>
      <c r="CE32" s="54"/>
      <c r="CF32" s="54"/>
      <c r="CG32" s="54"/>
      <c r="CH32" s="54"/>
      <c r="CI32" s="54"/>
      <c r="CJ32" s="54"/>
      <c r="CK32" s="54"/>
      <c r="CL32" s="54"/>
      <c r="CM32" s="54"/>
      <c r="CN32" s="54"/>
      <c r="CO32" s="54"/>
      <c r="CP32" s="54"/>
      <c r="CQ32" s="54"/>
      <c r="CR32" s="54"/>
      <c r="CS32" s="54"/>
      <c r="CT32" s="54"/>
      <c r="CU32" s="54"/>
      <c r="CV32" s="54"/>
      <c r="CW32" s="54"/>
      <c r="CX32" s="54"/>
      <c r="CY32" s="54"/>
      <c r="CZ32" s="54"/>
      <c r="DA32" s="54"/>
      <c r="DB32" s="54"/>
      <c r="DC32" s="54"/>
      <c r="DD32" s="54"/>
      <c r="DE32" s="54"/>
      <c r="DF32" s="54"/>
      <c r="DG32" s="54"/>
      <c r="DH32" s="54"/>
      <c r="DI32" s="54"/>
      <c r="DJ32" s="54"/>
      <c r="DK32" s="54"/>
      <c r="DL32" s="54"/>
      <c r="DM32" s="54"/>
      <c r="DN32" s="54"/>
      <c r="DO32" s="54"/>
      <c r="DP32" s="54"/>
      <c r="DQ32" s="54"/>
      <c r="DR32" s="54"/>
      <c r="DS32" s="54"/>
      <c r="DT32" s="54"/>
      <c r="DU32" s="54"/>
      <c r="DV32" s="54"/>
      <c r="DW32" s="54"/>
      <c r="DX32" s="54"/>
      <c r="DY32" s="54"/>
      <c r="DZ32" s="54"/>
      <c r="EA32" s="54"/>
      <c r="EB32" s="54"/>
      <c r="EC32" s="54"/>
      <c r="ED32" s="54"/>
      <c r="EE32" s="54"/>
      <c r="EF32" s="54"/>
      <c r="EG32" s="54"/>
      <c r="EH32" s="54"/>
      <c r="EI32" s="54"/>
      <c r="EJ32" s="54"/>
      <c r="EK32" s="54"/>
      <c r="EL32" s="54"/>
      <c r="EM32" s="54"/>
      <c r="EN32" s="54"/>
      <c r="EO32" s="54"/>
      <c r="EP32" s="54"/>
      <c r="EQ32" s="54"/>
      <c r="ER32" s="54"/>
      <c r="ES32" s="54"/>
      <c r="ET32" s="54"/>
      <c r="EU32" s="54"/>
      <c r="EV32" s="54"/>
      <c r="EW32" s="54"/>
      <c r="EX32" s="54"/>
      <c r="EY32" s="54"/>
      <c r="EZ32" s="54"/>
      <c r="FA32" s="54"/>
      <c r="FB32" s="54"/>
      <c r="FC32" s="54"/>
      <c r="FD32" s="54"/>
      <c r="FE32" s="54"/>
      <c r="FF32" s="54"/>
      <c r="FG32" s="54"/>
      <c r="FH32" s="54"/>
      <c r="FI32" s="54"/>
      <c r="FJ32" s="54"/>
      <c r="FK32" s="54"/>
      <c r="FL32" s="54"/>
      <c r="FM32" s="54"/>
      <c r="FN32" s="54"/>
      <c r="FO32" s="54"/>
      <c r="FP32" s="54"/>
      <c r="FQ32" s="54"/>
      <c r="FR32" s="54"/>
      <c r="FS32" s="54"/>
    </row>
    <row r="33" spans="1:175" x14ac:dyDescent="0.3">
      <c r="A33" s="60"/>
      <c r="B33" s="60"/>
      <c r="C33" s="71"/>
      <c r="D33" s="71"/>
      <c r="E33" s="70"/>
      <c r="F33" s="70"/>
      <c r="G33" s="60"/>
      <c r="H33" s="60"/>
      <c r="I33" s="60"/>
      <c r="V33" s="54">
        <f>Z33/(AD24-Y33)</f>
        <v>0.67579979286534075</v>
      </c>
      <c r="W33" s="54">
        <f t="shared" si="1"/>
        <v>0.48271413776095784</v>
      </c>
      <c r="X33" s="54">
        <f t="shared" si="2"/>
        <v>0.83049280480395637</v>
      </c>
      <c r="Y33" s="54">
        <f t="shared" si="3"/>
        <v>-1.4887058947610541</v>
      </c>
      <c r="Z33" s="54">
        <f t="shared" si="4"/>
        <v>1.48878127307789</v>
      </c>
      <c r="AA33" s="55">
        <v>0.99</v>
      </c>
      <c r="AB33" s="55">
        <f t="shared" si="0"/>
        <v>1.4962437264446238E-2</v>
      </c>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c r="BE33" s="54"/>
      <c r="BF33" s="54"/>
      <c r="BG33" s="54"/>
      <c r="BH33" s="54"/>
      <c r="BI33" s="54"/>
      <c r="BJ33" s="54"/>
      <c r="BK33" s="54"/>
      <c r="BL33" s="54"/>
      <c r="BM33" s="54"/>
      <c r="BN33" s="54"/>
      <c r="BO33" s="54"/>
      <c r="BP33" s="54"/>
      <c r="BQ33" s="54"/>
      <c r="BR33" s="54"/>
      <c r="BS33" s="54"/>
      <c r="BT33" s="54"/>
      <c r="BU33" s="54"/>
      <c r="BV33" s="54"/>
      <c r="BW33" s="54"/>
      <c r="BX33" s="54"/>
      <c r="BY33" s="54"/>
      <c r="BZ33" s="54"/>
      <c r="CA33" s="54"/>
      <c r="CB33" s="54"/>
      <c r="CC33" s="54"/>
      <c r="CD33" s="54"/>
      <c r="CE33" s="54"/>
      <c r="CF33" s="54"/>
      <c r="CG33" s="54"/>
      <c r="CH33" s="54"/>
      <c r="CI33" s="54"/>
      <c r="CJ33" s="54"/>
      <c r="CK33" s="54"/>
      <c r="CL33" s="54"/>
      <c r="CM33" s="54"/>
      <c r="CN33" s="54"/>
      <c r="CO33" s="54"/>
      <c r="CP33" s="54"/>
      <c r="CQ33" s="54"/>
      <c r="CR33" s="54"/>
      <c r="CS33" s="54"/>
      <c r="CT33" s="54"/>
      <c r="CU33" s="54"/>
      <c r="CV33" s="54"/>
      <c r="CW33" s="54"/>
      <c r="CX33" s="54"/>
      <c r="CY33" s="54"/>
      <c r="CZ33" s="54"/>
      <c r="DA33" s="54"/>
      <c r="DB33" s="54"/>
      <c r="DC33" s="54"/>
      <c r="DD33" s="54"/>
      <c r="DE33" s="54"/>
      <c r="DF33" s="54"/>
      <c r="DG33" s="54"/>
      <c r="DH33" s="54"/>
      <c r="DI33" s="54"/>
      <c r="DJ33" s="54"/>
      <c r="DK33" s="54"/>
      <c r="DL33" s="54"/>
      <c r="DM33" s="54"/>
      <c r="DN33" s="54"/>
      <c r="DO33" s="54"/>
      <c r="DP33" s="54"/>
      <c r="DQ33" s="54"/>
      <c r="DR33" s="54"/>
      <c r="DS33" s="54"/>
      <c r="DT33" s="54"/>
      <c r="DU33" s="54"/>
      <c r="DV33" s="54"/>
      <c r="DW33" s="54"/>
      <c r="DX33" s="54"/>
      <c r="DY33" s="54"/>
      <c r="DZ33" s="54"/>
      <c r="EA33" s="54"/>
      <c r="EB33" s="54"/>
      <c r="EC33" s="54"/>
      <c r="ED33" s="54"/>
      <c r="EE33" s="54"/>
      <c r="EF33" s="54"/>
      <c r="EG33" s="54"/>
      <c r="EH33" s="54"/>
      <c r="EI33" s="54"/>
      <c r="EJ33" s="54"/>
      <c r="EK33" s="54"/>
      <c r="EL33" s="54"/>
      <c r="EM33" s="54"/>
      <c r="EN33" s="54"/>
      <c r="EO33" s="54"/>
      <c r="EP33" s="54"/>
      <c r="EQ33" s="54"/>
      <c r="ER33" s="54"/>
      <c r="ES33" s="54"/>
      <c r="ET33" s="54"/>
      <c r="EU33" s="54"/>
      <c r="EV33" s="54"/>
      <c r="EW33" s="54"/>
      <c r="EX33" s="54"/>
      <c r="EY33" s="54"/>
      <c r="EZ33" s="54"/>
      <c r="FA33" s="54"/>
      <c r="FB33" s="54"/>
      <c r="FC33" s="54"/>
      <c r="FD33" s="54"/>
      <c r="FE33" s="54"/>
      <c r="FF33" s="54"/>
      <c r="FG33" s="54"/>
      <c r="FH33" s="54"/>
      <c r="FI33" s="54"/>
      <c r="FJ33" s="54"/>
      <c r="FK33" s="54"/>
      <c r="FL33" s="54"/>
      <c r="FM33" s="54"/>
      <c r="FN33" s="54"/>
      <c r="FO33" s="54"/>
      <c r="FP33" s="54"/>
      <c r="FQ33" s="54"/>
      <c r="FR33" s="54"/>
      <c r="FS33" s="54"/>
    </row>
    <row r="34" spans="1:175" x14ac:dyDescent="0.3">
      <c r="A34" s="60"/>
      <c r="B34" s="60"/>
      <c r="C34" s="71"/>
      <c r="D34" s="60"/>
      <c r="E34" s="70"/>
      <c r="F34" s="60"/>
      <c r="G34" s="60"/>
      <c r="H34" s="60"/>
      <c r="I34" s="60"/>
      <c r="J34" s="68" t="str">
        <f>"MS=  "&amp;[1]!xln(K34)&amp;" ="</f>
        <v>MS=  (0.655² + 0.468²)⁰·⁵ / ((0.6² + 0.429²)⁰·⁵) - 1 =</v>
      </c>
      <c r="K34" s="69">
        <f>(AE19^2+AF19^2)^0.5/((AD22^2+AE22^2)^0.5)-1</f>
        <v>9.1357606733587948E-2</v>
      </c>
      <c r="V34" s="54">
        <f>Z34/(AD24-Y34)</f>
        <v>0.67687120509477516</v>
      </c>
      <c r="W34" s="54">
        <f t="shared" si="1"/>
        <v>0.48347943221055378</v>
      </c>
      <c r="X34" s="54">
        <f t="shared" si="2"/>
        <v>0.83180946716005377</v>
      </c>
      <c r="Y34" s="54">
        <f t="shared" si="3"/>
        <v>-1.4962437264446224</v>
      </c>
      <c r="Z34" s="54">
        <f t="shared" si="4"/>
        <v>1.4962437264446224</v>
      </c>
      <c r="AA34" s="55">
        <v>1</v>
      </c>
      <c r="AB34" s="55">
        <f t="shared" si="0"/>
        <v>0</v>
      </c>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54"/>
      <c r="BS34" s="54"/>
      <c r="BT34" s="54"/>
      <c r="BU34" s="54"/>
      <c r="BV34" s="54"/>
      <c r="BW34" s="54"/>
      <c r="BX34" s="54"/>
      <c r="BY34" s="54"/>
      <c r="BZ34" s="54"/>
      <c r="CA34" s="54"/>
      <c r="CB34" s="54"/>
      <c r="CC34" s="54"/>
      <c r="CD34" s="54"/>
      <c r="CE34" s="54"/>
      <c r="CF34" s="54"/>
      <c r="CG34" s="54"/>
      <c r="CH34" s="54"/>
      <c r="CI34" s="54"/>
      <c r="CJ34" s="54"/>
      <c r="CK34" s="54"/>
      <c r="CL34" s="54"/>
      <c r="CM34" s="54"/>
      <c r="CN34" s="54"/>
      <c r="CO34" s="54"/>
      <c r="CP34" s="54"/>
      <c r="CQ34" s="54"/>
      <c r="CR34" s="54"/>
      <c r="CS34" s="54"/>
      <c r="CT34" s="54"/>
      <c r="CU34" s="54"/>
      <c r="CV34" s="54"/>
      <c r="CW34" s="54"/>
      <c r="CX34" s="54"/>
      <c r="CY34" s="54"/>
      <c r="CZ34" s="54"/>
      <c r="DA34" s="54"/>
      <c r="DB34" s="54"/>
      <c r="DC34" s="54"/>
      <c r="DD34" s="54"/>
      <c r="DE34" s="54"/>
      <c r="DF34" s="54"/>
      <c r="DG34" s="54"/>
      <c r="DH34" s="54"/>
      <c r="DI34" s="54"/>
      <c r="DJ34" s="54"/>
      <c r="DK34" s="54"/>
      <c r="DL34" s="54"/>
      <c r="DM34" s="54"/>
      <c r="DN34" s="54"/>
      <c r="DO34" s="54"/>
      <c r="DP34" s="54"/>
      <c r="DQ34" s="54"/>
      <c r="DR34" s="54"/>
      <c r="DS34" s="54"/>
      <c r="DT34" s="54"/>
      <c r="DU34" s="54"/>
      <c r="DV34" s="54"/>
      <c r="DW34" s="54"/>
      <c r="DX34" s="54"/>
      <c r="DY34" s="54"/>
      <c r="DZ34" s="54"/>
      <c r="EA34" s="54"/>
      <c r="EB34" s="54"/>
      <c r="EC34" s="54"/>
      <c r="ED34" s="54"/>
      <c r="EE34" s="54"/>
      <c r="EF34" s="54"/>
      <c r="EG34" s="54"/>
      <c r="EH34" s="54"/>
      <c r="EI34" s="54"/>
      <c r="EJ34" s="54"/>
      <c r="EK34" s="54"/>
      <c r="EL34" s="54"/>
      <c r="EM34" s="54"/>
      <c r="EN34" s="54"/>
      <c r="EO34" s="54"/>
      <c r="EP34" s="54"/>
      <c r="EQ34" s="54"/>
      <c r="ER34" s="54"/>
      <c r="ES34" s="54"/>
      <c r="ET34" s="54"/>
      <c r="EU34" s="54"/>
      <c r="EV34" s="54"/>
      <c r="EW34" s="54"/>
      <c r="EX34" s="54"/>
      <c r="EY34" s="54"/>
      <c r="EZ34" s="54"/>
      <c r="FA34" s="54"/>
      <c r="FB34" s="54"/>
      <c r="FC34" s="54"/>
      <c r="FD34" s="54"/>
      <c r="FE34" s="54"/>
      <c r="FF34" s="54"/>
      <c r="FG34" s="54"/>
      <c r="FH34" s="54"/>
      <c r="FI34" s="54"/>
      <c r="FJ34" s="54"/>
      <c r="FK34" s="54"/>
      <c r="FL34" s="54"/>
      <c r="FM34" s="54"/>
      <c r="FN34" s="54"/>
      <c r="FO34" s="54"/>
      <c r="FP34" s="54"/>
      <c r="FQ34" s="54"/>
      <c r="FR34" s="54"/>
      <c r="FS34" s="54"/>
    </row>
    <row r="35" spans="1:175" x14ac:dyDescent="0.3">
      <c r="A35" s="60"/>
      <c r="B35" s="60"/>
      <c r="C35" s="60"/>
      <c r="D35" s="60"/>
      <c r="E35" s="60"/>
      <c r="F35" s="60"/>
      <c r="G35" s="60"/>
      <c r="H35" s="60"/>
      <c r="I35" s="60"/>
      <c r="J35" s="60"/>
      <c r="K35" s="60"/>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54"/>
      <c r="BS35" s="54"/>
      <c r="BT35" s="54"/>
      <c r="BU35" s="54"/>
      <c r="BV35" s="54"/>
      <c r="BW35" s="54"/>
      <c r="BX35" s="54"/>
      <c r="BY35" s="54"/>
      <c r="BZ35" s="54"/>
      <c r="CA35" s="54"/>
      <c r="CB35" s="54"/>
      <c r="CC35" s="54"/>
      <c r="CD35" s="54"/>
      <c r="CE35" s="54"/>
      <c r="CF35" s="54"/>
      <c r="CG35" s="54"/>
      <c r="CH35" s="54"/>
      <c r="CI35" s="54"/>
      <c r="CJ35" s="54"/>
      <c r="CK35" s="54"/>
      <c r="CL35" s="54"/>
      <c r="CM35" s="54"/>
      <c r="CN35" s="54"/>
      <c r="CO35" s="54"/>
      <c r="CP35" s="54"/>
      <c r="CQ35" s="54"/>
      <c r="CR35" s="54"/>
      <c r="CS35" s="54"/>
      <c r="CT35" s="54"/>
      <c r="CU35" s="54"/>
      <c r="CV35" s="54"/>
      <c r="CW35" s="54"/>
      <c r="CX35" s="54"/>
      <c r="CY35" s="54"/>
      <c r="CZ35" s="54"/>
      <c r="DA35" s="54"/>
      <c r="DB35" s="54"/>
      <c r="DC35" s="54"/>
      <c r="DD35" s="54"/>
      <c r="DE35" s="54"/>
      <c r="DF35" s="54"/>
      <c r="DG35" s="54"/>
      <c r="DH35" s="54"/>
      <c r="DI35" s="54"/>
      <c r="DJ35" s="54"/>
      <c r="DK35" s="54"/>
      <c r="DL35" s="54"/>
      <c r="DM35" s="54"/>
      <c r="DN35" s="54"/>
      <c r="DO35" s="54"/>
      <c r="DP35" s="54"/>
      <c r="DQ35" s="54"/>
      <c r="DR35" s="54"/>
      <c r="DS35" s="54"/>
      <c r="DT35" s="54"/>
      <c r="DU35" s="54"/>
      <c r="DV35" s="54"/>
      <c r="DW35" s="54"/>
      <c r="DX35" s="54"/>
      <c r="DY35" s="54"/>
      <c r="DZ35" s="54"/>
      <c r="EA35" s="54"/>
      <c r="EB35" s="54"/>
      <c r="EC35" s="54"/>
      <c r="ED35" s="54"/>
      <c r="EE35" s="54"/>
      <c r="EF35" s="54"/>
      <c r="EG35" s="54"/>
      <c r="EH35" s="54"/>
      <c r="EI35" s="54"/>
      <c r="EJ35" s="54"/>
      <c r="EK35" s="54"/>
      <c r="EL35" s="54"/>
      <c r="EM35" s="54"/>
      <c r="EN35" s="54"/>
      <c r="EO35" s="54"/>
      <c r="EP35" s="54"/>
      <c r="EQ35" s="54"/>
      <c r="ER35" s="54"/>
      <c r="ES35" s="54"/>
      <c r="ET35" s="54"/>
      <c r="EU35" s="54"/>
      <c r="EV35" s="54"/>
      <c r="EW35" s="54"/>
      <c r="EX35" s="54"/>
      <c r="EY35" s="54"/>
      <c r="EZ35" s="54"/>
      <c r="FA35" s="54"/>
      <c r="FB35" s="54"/>
      <c r="FC35" s="54"/>
      <c r="FD35" s="54"/>
      <c r="FE35" s="54"/>
      <c r="FF35" s="54"/>
      <c r="FG35" s="54"/>
      <c r="FH35" s="54"/>
      <c r="FI35" s="54"/>
      <c r="FJ35" s="54"/>
      <c r="FK35" s="54"/>
      <c r="FL35" s="54"/>
      <c r="FM35" s="54"/>
      <c r="FN35" s="54"/>
      <c r="FO35" s="54"/>
      <c r="FP35" s="54"/>
      <c r="FQ35" s="54"/>
      <c r="FR35" s="54"/>
      <c r="FS35" s="54"/>
    </row>
    <row r="36" spans="1:175" x14ac:dyDescent="0.3">
      <c r="A36" s="60"/>
      <c r="B36" s="60"/>
      <c r="C36" s="60"/>
      <c r="D36" s="60"/>
      <c r="E36" s="60"/>
      <c r="F36" s="3"/>
      <c r="G36" s="60"/>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54"/>
      <c r="BW36" s="54"/>
      <c r="BX36" s="54"/>
      <c r="BY36" s="54"/>
      <c r="BZ36" s="54"/>
      <c r="CA36" s="54"/>
      <c r="CB36" s="54"/>
      <c r="CC36" s="54"/>
      <c r="CD36" s="54"/>
      <c r="CE36" s="54"/>
      <c r="CF36" s="54"/>
      <c r="CG36" s="54"/>
      <c r="CH36" s="54"/>
      <c r="CI36" s="54"/>
      <c r="CJ36" s="54"/>
      <c r="CK36" s="54"/>
      <c r="CL36" s="54"/>
      <c r="CM36" s="54"/>
      <c r="CN36" s="54"/>
      <c r="CO36" s="54"/>
      <c r="CP36" s="54"/>
      <c r="CQ36" s="54"/>
      <c r="CR36" s="54"/>
      <c r="CS36" s="54"/>
      <c r="CT36" s="54"/>
      <c r="CU36" s="54"/>
      <c r="CV36" s="54"/>
      <c r="CW36" s="54"/>
      <c r="CX36" s="54"/>
      <c r="CY36" s="54"/>
      <c r="CZ36" s="54"/>
      <c r="DA36" s="54"/>
      <c r="DB36" s="54"/>
      <c r="DC36" s="54"/>
      <c r="DD36" s="54"/>
      <c r="DE36" s="54"/>
      <c r="DF36" s="54"/>
      <c r="DG36" s="54"/>
      <c r="DH36" s="54"/>
      <c r="DI36" s="54"/>
      <c r="DJ36" s="54"/>
      <c r="DK36" s="54"/>
      <c r="DL36" s="54"/>
      <c r="DM36" s="54"/>
      <c r="DN36" s="54"/>
      <c r="DO36" s="54"/>
      <c r="DP36" s="54"/>
      <c r="DQ36" s="54"/>
      <c r="DR36" s="54"/>
      <c r="DS36" s="54"/>
      <c r="DT36" s="54"/>
      <c r="DU36" s="54"/>
      <c r="DV36" s="54"/>
      <c r="DW36" s="54"/>
      <c r="DX36" s="54"/>
      <c r="DY36" s="54"/>
      <c r="DZ36" s="54"/>
      <c r="EA36" s="54"/>
      <c r="EB36" s="54"/>
      <c r="EC36" s="54"/>
      <c r="ED36" s="54"/>
      <c r="EE36" s="54"/>
      <c r="EF36" s="54"/>
      <c r="EG36" s="54"/>
      <c r="EH36" s="54"/>
      <c r="EI36" s="54"/>
      <c r="EJ36" s="54"/>
      <c r="EK36" s="54"/>
      <c r="EL36" s="54"/>
      <c r="EM36" s="54"/>
      <c r="EN36" s="54"/>
      <c r="EO36" s="54"/>
      <c r="EP36" s="54"/>
      <c r="EQ36" s="54"/>
      <c r="ER36" s="54"/>
      <c r="ES36" s="54"/>
      <c r="ET36" s="54"/>
      <c r="EU36" s="54"/>
      <c r="EV36" s="54"/>
      <c r="EW36" s="54"/>
      <c r="EX36" s="54"/>
      <c r="EY36" s="54"/>
      <c r="EZ36" s="54"/>
      <c r="FA36" s="54"/>
      <c r="FB36" s="54"/>
      <c r="FC36" s="54"/>
      <c r="FD36" s="54"/>
      <c r="FE36" s="54"/>
      <c r="FF36" s="54"/>
      <c r="FG36" s="54"/>
      <c r="FH36" s="54"/>
      <c r="FI36" s="54"/>
      <c r="FJ36" s="54"/>
      <c r="FK36" s="54"/>
      <c r="FL36" s="54"/>
      <c r="FM36" s="54"/>
      <c r="FN36" s="54"/>
      <c r="FO36" s="54"/>
      <c r="FP36" s="54"/>
      <c r="FQ36" s="54"/>
      <c r="FR36" s="54"/>
      <c r="FS36" s="54"/>
    </row>
    <row r="37" spans="1:175" x14ac:dyDescent="0.3">
      <c r="A37" s="60"/>
      <c r="B37" s="60"/>
      <c r="C37" s="60"/>
      <c r="D37" s="60"/>
      <c r="E37" s="60"/>
      <c r="F37" s="60"/>
      <c r="G37" s="60"/>
      <c r="H37" s="60"/>
      <c r="I37" s="60"/>
      <c r="J37" s="60"/>
      <c r="K37" s="60"/>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54"/>
      <c r="BS37" s="54"/>
      <c r="BT37" s="54"/>
      <c r="BU37" s="54"/>
      <c r="BV37" s="54"/>
      <c r="BW37" s="54"/>
      <c r="BX37" s="54"/>
      <c r="BY37" s="54"/>
      <c r="BZ37" s="54"/>
      <c r="CA37" s="54"/>
      <c r="CB37" s="54"/>
      <c r="CC37" s="54"/>
      <c r="CD37" s="54"/>
      <c r="CE37" s="54"/>
      <c r="CF37" s="54"/>
      <c r="CG37" s="54"/>
      <c r="CH37" s="54"/>
      <c r="CI37" s="54"/>
      <c r="CJ37" s="54"/>
      <c r="CK37" s="54"/>
      <c r="CL37" s="54"/>
      <c r="CM37" s="54"/>
      <c r="CN37" s="54"/>
      <c r="CO37" s="54"/>
      <c r="CP37" s="54"/>
      <c r="CQ37" s="54"/>
      <c r="CR37" s="54"/>
      <c r="CS37" s="54"/>
      <c r="CT37" s="54"/>
      <c r="CU37" s="54"/>
      <c r="CV37" s="54"/>
      <c r="CW37" s="54"/>
      <c r="CX37" s="54"/>
      <c r="CY37" s="54"/>
      <c r="CZ37" s="54"/>
      <c r="DA37" s="54"/>
      <c r="DB37" s="54"/>
      <c r="DC37" s="54"/>
      <c r="DD37" s="54"/>
      <c r="DE37" s="54"/>
      <c r="DF37" s="54"/>
      <c r="DG37" s="54"/>
      <c r="DH37" s="54"/>
      <c r="DI37" s="54"/>
      <c r="DJ37" s="54"/>
      <c r="DK37" s="54"/>
      <c r="DL37" s="54"/>
      <c r="DM37" s="54"/>
      <c r="DN37" s="54"/>
      <c r="DO37" s="54"/>
      <c r="DP37" s="54"/>
      <c r="DQ37" s="54"/>
      <c r="DR37" s="54"/>
      <c r="DS37" s="54"/>
      <c r="DT37" s="54"/>
      <c r="DU37" s="54"/>
      <c r="DV37" s="54"/>
      <c r="DW37" s="54"/>
      <c r="DX37" s="54"/>
      <c r="DY37" s="54"/>
      <c r="DZ37" s="54"/>
      <c r="EA37" s="54"/>
      <c r="EB37" s="54"/>
      <c r="EC37" s="54"/>
      <c r="ED37" s="54"/>
      <c r="EE37" s="54"/>
      <c r="EF37" s="54"/>
      <c r="EG37" s="54"/>
      <c r="EH37" s="54"/>
      <c r="EI37" s="54"/>
      <c r="EJ37" s="54"/>
      <c r="EK37" s="54"/>
      <c r="EL37" s="54"/>
      <c r="EM37" s="54"/>
      <c r="EN37" s="54"/>
      <c r="EO37" s="54"/>
      <c r="EP37" s="54"/>
      <c r="EQ37" s="54"/>
      <c r="ER37" s="54"/>
      <c r="ES37" s="54"/>
      <c r="ET37" s="54"/>
      <c r="EU37" s="54"/>
      <c r="EV37" s="54"/>
      <c r="EW37" s="54"/>
      <c r="EX37" s="54"/>
      <c r="EY37" s="54"/>
      <c r="EZ37" s="54"/>
      <c r="FA37" s="54"/>
      <c r="FB37" s="54"/>
      <c r="FC37" s="54"/>
      <c r="FD37" s="54"/>
      <c r="FE37" s="54"/>
      <c r="FF37" s="54"/>
      <c r="FG37" s="54"/>
      <c r="FH37" s="54"/>
      <c r="FI37" s="54"/>
      <c r="FJ37" s="54"/>
      <c r="FK37" s="54"/>
      <c r="FL37" s="54"/>
      <c r="FM37" s="54"/>
      <c r="FN37" s="54"/>
      <c r="FO37" s="54"/>
      <c r="FP37" s="54"/>
      <c r="FQ37" s="54"/>
      <c r="FR37" s="54"/>
      <c r="FS37" s="54"/>
    </row>
    <row r="38" spans="1:175" x14ac:dyDescent="0.3">
      <c r="A38" s="60"/>
      <c r="B38" s="60"/>
      <c r="C38" s="60"/>
      <c r="D38" s="60"/>
      <c r="E38" s="60"/>
      <c r="F38" s="60"/>
      <c r="G38" s="60"/>
      <c r="H38" s="60"/>
      <c r="I38" s="60"/>
      <c r="J38" s="60"/>
      <c r="K38" s="60"/>
      <c r="AJ38" s="54"/>
      <c r="AK38" s="54"/>
      <c r="AL38" s="54"/>
      <c r="AM38" s="54"/>
      <c r="AN38" s="54"/>
      <c r="AO38" s="54"/>
      <c r="AP38" s="54"/>
      <c r="AQ38" s="54"/>
      <c r="AR38" s="54"/>
      <c r="AS38" s="54"/>
      <c r="AT38" s="54"/>
      <c r="AU38" s="54"/>
      <c r="AV38" s="54"/>
      <c r="AW38" s="54"/>
      <c r="AX38" s="54"/>
      <c r="AY38" s="54"/>
      <c r="AZ38" s="54"/>
      <c r="BA38" s="54"/>
      <c r="BB38" s="54"/>
      <c r="BC38" s="54"/>
      <c r="BD38" s="54"/>
      <c r="BE38" s="54"/>
      <c r="BF38" s="54"/>
      <c r="BG38" s="54"/>
      <c r="BH38" s="54"/>
      <c r="BI38" s="54"/>
      <c r="BJ38" s="54"/>
      <c r="BK38" s="54"/>
      <c r="BL38" s="54"/>
      <c r="BM38" s="54"/>
      <c r="BN38" s="54"/>
      <c r="BO38" s="54"/>
      <c r="BP38" s="54"/>
      <c r="BQ38" s="54"/>
      <c r="BR38" s="54"/>
      <c r="BS38" s="54"/>
      <c r="BT38" s="54"/>
      <c r="BU38" s="54"/>
      <c r="BV38" s="54"/>
      <c r="BW38" s="54"/>
      <c r="BX38" s="54"/>
      <c r="BY38" s="54"/>
      <c r="BZ38" s="54"/>
      <c r="CA38" s="54"/>
      <c r="CB38" s="54"/>
      <c r="CC38" s="54"/>
      <c r="CD38" s="54"/>
      <c r="CE38" s="54"/>
      <c r="CF38" s="54"/>
      <c r="CG38" s="54"/>
      <c r="CH38" s="54"/>
      <c r="CI38" s="54"/>
      <c r="CJ38" s="54"/>
      <c r="CK38" s="54"/>
      <c r="CL38" s="54"/>
      <c r="CM38" s="54"/>
      <c r="CN38" s="54"/>
      <c r="CO38" s="54"/>
      <c r="CP38" s="54"/>
      <c r="CQ38" s="54"/>
      <c r="CR38" s="54"/>
      <c r="CS38" s="54"/>
      <c r="CT38" s="54"/>
      <c r="CU38" s="54"/>
      <c r="CV38" s="54"/>
      <c r="CW38" s="54"/>
      <c r="CX38" s="54"/>
      <c r="CY38" s="54"/>
      <c r="CZ38" s="54"/>
      <c r="DA38" s="54"/>
      <c r="DB38" s="54"/>
      <c r="DC38" s="54"/>
      <c r="DD38" s="54"/>
      <c r="DE38" s="54"/>
      <c r="DF38" s="54"/>
      <c r="DG38" s="54"/>
      <c r="DH38" s="54"/>
      <c r="DI38" s="54"/>
      <c r="DJ38" s="54"/>
      <c r="DK38" s="54"/>
      <c r="DL38" s="54"/>
      <c r="DM38" s="54"/>
      <c r="DN38" s="54"/>
      <c r="DO38" s="54"/>
      <c r="DP38" s="54"/>
      <c r="DQ38" s="54"/>
      <c r="DR38" s="54"/>
      <c r="DS38" s="54"/>
      <c r="DT38" s="54"/>
      <c r="DU38" s="54"/>
      <c r="DV38" s="54"/>
      <c r="DW38" s="54"/>
      <c r="DX38" s="54"/>
      <c r="DY38" s="54"/>
      <c r="DZ38" s="54"/>
      <c r="EA38" s="54"/>
      <c r="EB38" s="54"/>
      <c r="EC38" s="54"/>
      <c r="ED38" s="54"/>
      <c r="EE38" s="54"/>
      <c r="EF38" s="54"/>
      <c r="EG38" s="54"/>
      <c r="EH38" s="54"/>
      <c r="EI38" s="54"/>
      <c r="EJ38" s="54"/>
      <c r="EK38" s="54"/>
      <c r="EL38" s="54"/>
      <c r="EM38" s="54"/>
      <c r="EN38" s="54"/>
      <c r="EO38" s="54"/>
      <c r="EP38" s="54"/>
      <c r="EQ38" s="54"/>
      <c r="ER38" s="54"/>
      <c r="ES38" s="54"/>
      <c r="ET38" s="54"/>
      <c r="EU38" s="54"/>
      <c r="EV38" s="54"/>
      <c r="EW38" s="54"/>
      <c r="EX38" s="54"/>
      <c r="EY38" s="54"/>
      <c r="EZ38" s="54"/>
      <c r="FA38" s="54"/>
      <c r="FB38" s="54"/>
      <c r="FC38" s="54"/>
      <c r="FD38" s="54"/>
      <c r="FE38" s="54"/>
      <c r="FF38" s="54"/>
      <c r="FG38" s="54"/>
      <c r="FH38" s="54"/>
      <c r="FI38" s="54"/>
      <c r="FJ38" s="54"/>
      <c r="FK38" s="54"/>
      <c r="FL38" s="54"/>
      <c r="FM38" s="54"/>
      <c r="FN38" s="54"/>
      <c r="FO38" s="54"/>
      <c r="FP38" s="54"/>
      <c r="FQ38" s="54"/>
      <c r="FR38" s="54"/>
      <c r="FS38" s="54"/>
    </row>
    <row r="39" spans="1:175" x14ac:dyDescent="0.3">
      <c r="A39" s="60"/>
      <c r="B39" s="60"/>
      <c r="C39" s="60"/>
      <c r="D39" s="60"/>
      <c r="E39" s="60"/>
      <c r="F39" s="60"/>
      <c r="G39" s="60"/>
      <c r="H39" s="60"/>
      <c r="I39" s="60"/>
      <c r="J39" s="60"/>
      <c r="K39" s="60"/>
      <c r="AG39" s="54"/>
      <c r="AH39" s="54"/>
      <c r="AI39" s="54"/>
      <c r="AJ39" s="54"/>
      <c r="AK39" s="54"/>
      <c r="AL39" s="54"/>
      <c r="AM39" s="54"/>
      <c r="AN39" s="54"/>
      <c r="AO39" s="54"/>
      <c r="AP39" s="54"/>
      <c r="AQ39" s="54"/>
      <c r="AR39" s="54"/>
      <c r="AS39" s="54"/>
      <c r="AT39" s="54"/>
      <c r="AU39" s="54"/>
      <c r="AV39" s="54"/>
      <c r="AW39" s="54"/>
      <c r="AX39" s="54"/>
      <c r="AY39" s="54"/>
      <c r="AZ39" s="54"/>
      <c r="BA39" s="54"/>
      <c r="BB39" s="54"/>
      <c r="BC39" s="54"/>
      <c r="BD39" s="54"/>
      <c r="BE39" s="54"/>
      <c r="BF39" s="54"/>
      <c r="BG39" s="54"/>
      <c r="BH39" s="54"/>
      <c r="BI39" s="54"/>
      <c r="BJ39" s="54"/>
      <c r="BK39" s="54"/>
      <c r="BL39" s="54"/>
      <c r="BM39" s="54"/>
      <c r="BN39" s="54"/>
      <c r="BO39" s="54"/>
      <c r="BP39" s="54"/>
      <c r="BQ39" s="54"/>
      <c r="BR39" s="54"/>
      <c r="BS39" s="54"/>
      <c r="BT39" s="54"/>
      <c r="BU39" s="54"/>
      <c r="BV39" s="54"/>
      <c r="BW39" s="54"/>
      <c r="BX39" s="54"/>
      <c r="BY39" s="54"/>
      <c r="BZ39" s="54"/>
      <c r="CA39" s="54"/>
      <c r="CB39" s="54"/>
      <c r="CC39" s="54"/>
      <c r="CD39" s="54"/>
      <c r="CE39" s="54"/>
      <c r="CF39" s="54"/>
      <c r="CG39" s="54"/>
      <c r="CH39" s="54"/>
      <c r="CI39" s="54"/>
      <c r="CJ39" s="54"/>
      <c r="CK39" s="54"/>
      <c r="CL39" s="54"/>
      <c r="CM39" s="54"/>
      <c r="CN39" s="54"/>
      <c r="CO39" s="54"/>
      <c r="CP39" s="54"/>
      <c r="CQ39" s="54"/>
      <c r="CR39" s="54"/>
      <c r="CS39" s="54"/>
      <c r="CT39" s="54"/>
      <c r="CU39" s="54"/>
      <c r="CV39" s="54"/>
      <c r="CW39" s="54"/>
      <c r="CX39" s="54"/>
      <c r="CY39" s="54"/>
      <c r="CZ39" s="54"/>
      <c r="DA39" s="54"/>
      <c r="DB39" s="54"/>
      <c r="DC39" s="54"/>
      <c r="DD39" s="54"/>
      <c r="DE39" s="54"/>
      <c r="DF39" s="54"/>
      <c r="DG39" s="54"/>
      <c r="DH39" s="54"/>
      <c r="DI39" s="54"/>
      <c r="DJ39" s="54"/>
      <c r="DK39" s="54"/>
      <c r="DL39" s="54"/>
      <c r="DM39" s="54"/>
      <c r="DN39" s="54"/>
      <c r="DO39" s="54"/>
      <c r="DP39" s="54"/>
      <c r="DQ39" s="54"/>
      <c r="DR39" s="54"/>
      <c r="DS39" s="54"/>
      <c r="DT39" s="54"/>
      <c r="DU39" s="54"/>
      <c r="DV39" s="54"/>
      <c r="DW39" s="54"/>
      <c r="DX39" s="54"/>
      <c r="DY39" s="54"/>
      <c r="DZ39" s="54"/>
      <c r="EA39" s="54"/>
      <c r="EB39" s="54"/>
      <c r="EC39" s="54"/>
      <c r="ED39" s="54"/>
      <c r="EE39" s="54"/>
      <c r="EF39" s="54"/>
      <c r="EG39" s="54"/>
      <c r="EH39" s="54"/>
      <c r="EI39" s="54"/>
      <c r="EJ39" s="54"/>
      <c r="EK39" s="54"/>
      <c r="EL39" s="54"/>
      <c r="EM39" s="54"/>
      <c r="EN39" s="54"/>
      <c r="EO39" s="54"/>
      <c r="EP39" s="54"/>
      <c r="EQ39" s="54"/>
      <c r="ER39" s="54"/>
      <c r="ES39" s="54"/>
      <c r="ET39" s="54"/>
      <c r="EU39" s="54"/>
      <c r="EV39" s="54"/>
      <c r="EW39" s="54"/>
      <c r="EX39" s="54"/>
      <c r="EY39" s="54"/>
      <c r="EZ39" s="54"/>
      <c r="FA39" s="54"/>
      <c r="FB39" s="54"/>
      <c r="FC39" s="54"/>
      <c r="FD39" s="54"/>
      <c r="FE39" s="54"/>
      <c r="FF39" s="54"/>
      <c r="FG39" s="54"/>
      <c r="FH39" s="54"/>
      <c r="FI39" s="54"/>
      <c r="FJ39" s="54"/>
      <c r="FK39" s="54"/>
      <c r="FL39" s="54"/>
      <c r="FM39" s="54"/>
      <c r="FN39" s="54"/>
      <c r="FO39" s="54"/>
      <c r="FP39" s="54"/>
      <c r="FQ39" s="54"/>
      <c r="FR39" s="54"/>
      <c r="FS39" s="54"/>
    </row>
    <row r="40" spans="1:175" x14ac:dyDescent="0.3">
      <c r="A40" s="60"/>
      <c r="B40" s="60"/>
      <c r="C40" s="60"/>
      <c r="D40" s="60"/>
      <c r="E40" s="60"/>
      <c r="F40" s="60"/>
      <c r="G40" s="60"/>
      <c r="H40" s="60"/>
      <c r="I40" s="60"/>
      <c r="J40" s="60"/>
      <c r="K40" s="60"/>
      <c r="AG40" s="54"/>
      <c r="AH40" s="54"/>
      <c r="AI40" s="54"/>
      <c r="AJ40" s="54"/>
      <c r="AK40" s="54"/>
      <c r="AL40" s="54"/>
      <c r="AM40" s="54"/>
      <c r="AN40" s="54"/>
      <c r="AO40" s="54"/>
      <c r="AP40" s="54"/>
      <c r="AQ40" s="54"/>
      <c r="AR40" s="54"/>
      <c r="AS40" s="54"/>
      <c r="AT40" s="54"/>
      <c r="AU40" s="54"/>
      <c r="AV40" s="54"/>
      <c r="AW40" s="54"/>
      <c r="AX40" s="54"/>
      <c r="AY40" s="54"/>
      <c r="AZ40" s="54"/>
      <c r="BA40" s="54"/>
      <c r="BB40" s="54"/>
      <c r="BC40" s="54"/>
      <c r="BD40" s="54"/>
      <c r="BE40" s="54"/>
      <c r="BF40" s="54"/>
      <c r="BG40" s="54"/>
      <c r="BH40" s="54"/>
      <c r="BI40" s="54"/>
      <c r="BJ40" s="54"/>
      <c r="BK40" s="54"/>
      <c r="BL40" s="54"/>
      <c r="BM40" s="54"/>
      <c r="BN40" s="54"/>
      <c r="BO40" s="54"/>
      <c r="BP40" s="54"/>
      <c r="BQ40" s="54"/>
      <c r="BR40" s="54"/>
      <c r="BS40" s="54"/>
      <c r="BT40" s="54"/>
      <c r="BU40" s="54"/>
      <c r="BV40" s="54"/>
      <c r="BW40" s="54"/>
      <c r="BX40" s="54"/>
      <c r="BY40" s="54"/>
      <c r="BZ40" s="54"/>
      <c r="CA40" s="54"/>
      <c r="CB40" s="54"/>
      <c r="CC40" s="54"/>
      <c r="CD40" s="54"/>
      <c r="CE40" s="54"/>
      <c r="CF40" s="54"/>
      <c r="CG40" s="54"/>
      <c r="CH40" s="54"/>
      <c r="CI40" s="54"/>
      <c r="CJ40" s="54"/>
      <c r="CK40" s="54"/>
      <c r="CL40" s="54"/>
      <c r="CM40" s="54"/>
      <c r="CN40" s="54"/>
      <c r="CO40" s="54"/>
      <c r="CP40" s="54"/>
      <c r="CQ40" s="54"/>
      <c r="CR40" s="54"/>
      <c r="CS40" s="54"/>
      <c r="CT40" s="54"/>
      <c r="CU40" s="54"/>
      <c r="CV40" s="54"/>
      <c r="CW40" s="54"/>
      <c r="CX40" s="54"/>
      <c r="CY40" s="54"/>
      <c r="CZ40" s="54"/>
      <c r="DA40" s="54"/>
      <c r="DB40" s="54"/>
      <c r="DC40" s="54"/>
      <c r="DD40" s="54"/>
      <c r="DE40" s="54"/>
      <c r="DF40" s="54"/>
      <c r="DG40" s="54"/>
      <c r="DH40" s="54"/>
      <c r="DI40" s="54"/>
      <c r="DJ40" s="54"/>
      <c r="DK40" s="54"/>
      <c r="DL40" s="54"/>
      <c r="DM40" s="54"/>
      <c r="DN40" s="54"/>
      <c r="DO40" s="54"/>
      <c r="DP40" s="54"/>
      <c r="DQ40" s="54"/>
      <c r="DR40" s="54"/>
      <c r="DS40" s="54"/>
      <c r="DT40" s="54"/>
      <c r="DU40" s="54"/>
      <c r="DV40" s="54"/>
      <c r="DW40" s="54"/>
      <c r="DX40" s="54"/>
      <c r="DY40" s="54"/>
      <c r="DZ40" s="54"/>
      <c r="EA40" s="54"/>
      <c r="EB40" s="54"/>
      <c r="EC40" s="54"/>
      <c r="ED40" s="54"/>
      <c r="EE40" s="54"/>
      <c r="EF40" s="54"/>
      <c r="EG40" s="54"/>
      <c r="EH40" s="54"/>
      <c r="EI40" s="54"/>
      <c r="EJ40" s="54"/>
      <c r="EK40" s="54"/>
      <c r="EL40" s="54"/>
      <c r="EM40" s="54"/>
      <c r="EN40" s="54"/>
      <c r="EO40" s="54"/>
      <c r="EP40" s="54"/>
      <c r="EQ40" s="54"/>
      <c r="ER40" s="54"/>
      <c r="ES40" s="54"/>
      <c r="ET40" s="54"/>
      <c r="EU40" s="54"/>
      <c r="EV40" s="54"/>
      <c r="EW40" s="54"/>
      <c r="EX40" s="54"/>
      <c r="EY40" s="54"/>
      <c r="EZ40" s="54"/>
      <c r="FA40" s="54"/>
      <c r="FB40" s="54"/>
      <c r="FC40" s="54"/>
      <c r="FD40" s="54"/>
      <c r="FE40" s="54"/>
      <c r="FF40" s="54"/>
      <c r="FG40" s="54"/>
      <c r="FH40" s="54"/>
      <c r="FI40" s="54"/>
      <c r="FJ40" s="54"/>
      <c r="FK40" s="54"/>
      <c r="FL40" s="54"/>
      <c r="FM40" s="54"/>
      <c r="FN40" s="54"/>
      <c r="FO40" s="54"/>
      <c r="FP40" s="54"/>
      <c r="FQ40" s="54"/>
      <c r="FR40" s="54"/>
      <c r="FS40" s="54"/>
    </row>
    <row r="41" spans="1:175" x14ac:dyDescent="0.3">
      <c r="A41" s="60"/>
      <c r="B41" s="60"/>
      <c r="C41" s="60"/>
      <c r="D41" s="60"/>
      <c r="E41" s="60"/>
      <c r="F41" s="60"/>
      <c r="G41" s="60"/>
      <c r="H41" s="60"/>
      <c r="I41" s="60"/>
      <c r="J41" s="60"/>
      <c r="K41" s="60"/>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row>
    <row r="42" spans="1:175" x14ac:dyDescent="0.3">
      <c r="A42" s="60"/>
      <c r="B42" s="60"/>
      <c r="C42" s="60"/>
      <c r="D42" s="60"/>
      <c r="E42" s="60"/>
      <c r="F42" s="60"/>
      <c r="G42" s="60"/>
      <c r="H42" s="60"/>
      <c r="I42" s="60"/>
      <c r="J42" s="60"/>
      <c r="K42" s="60"/>
      <c r="AG42" s="54"/>
      <c r="AH42" s="54"/>
      <c r="AI42" s="54"/>
      <c r="AJ42" s="54"/>
      <c r="AK42" s="54"/>
      <c r="AL42" s="54"/>
      <c r="AM42" s="54"/>
      <c r="AN42" s="54"/>
      <c r="AO42" s="54"/>
      <c r="AP42" s="54"/>
      <c r="AQ42" s="54"/>
      <c r="AR42" s="54"/>
      <c r="AS42" s="54"/>
      <c r="AT42" s="54"/>
      <c r="AU42" s="54"/>
      <c r="AV42" s="54"/>
      <c r="AW42" s="54"/>
      <c r="AX42" s="54"/>
      <c r="AY42" s="54"/>
      <c r="AZ42" s="54"/>
      <c r="BA42" s="54"/>
      <c r="BB42" s="54"/>
      <c r="BC42" s="54"/>
      <c r="BD42" s="54"/>
      <c r="BE42" s="54"/>
      <c r="BF42" s="54"/>
      <c r="BG42" s="54"/>
      <c r="BH42" s="54"/>
      <c r="BI42" s="54"/>
      <c r="BJ42" s="54"/>
      <c r="BK42" s="54"/>
      <c r="BL42" s="54"/>
      <c r="BM42" s="54"/>
      <c r="BN42" s="54"/>
      <c r="BO42" s="54"/>
      <c r="BP42" s="54"/>
      <c r="BQ42" s="54"/>
      <c r="BR42" s="54"/>
      <c r="BS42" s="54"/>
      <c r="BT42" s="54"/>
      <c r="BU42" s="54"/>
      <c r="BV42" s="54"/>
      <c r="BW42" s="54"/>
      <c r="BX42" s="54"/>
      <c r="BY42" s="54"/>
      <c r="BZ42" s="54"/>
      <c r="CA42" s="54"/>
      <c r="CB42" s="54"/>
      <c r="CC42" s="54"/>
      <c r="CD42" s="54"/>
      <c r="CE42" s="54"/>
      <c r="CF42" s="54"/>
      <c r="CG42" s="54"/>
      <c r="CH42" s="54"/>
      <c r="CI42" s="54"/>
      <c r="CJ42" s="54"/>
      <c r="CK42" s="54"/>
      <c r="CL42" s="54"/>
      <c r="CM42" s="54"/>
      <c r="CN42" s="54"/>
      <c r="CO42" s="54"/>
      <c r="CP42" s="54"/>
      <c r="CQ42" s="54"/>
      <c r="CR42" s="54"/>
      <c r="CS42" s="54"/>
      <c r="CT42" s="54"/>
      <c r="CU42" s="54"/>
      <c r="CV42" s="54"/>
      <c r="CW42" s="54"/>
      <c r="CX42" s="54"/>
      <c r="CY42" s="54"/>
      <c r="CZ42" s="54"/>
      <c r="DA42" s="54"/>
      <c r="DB42" s="54"/>
      <c r="DC42" s="54"/>
      <c r="DD42" s="54"/>
      <c r="DE42" s="54"/>
      <c r="DF42" s="54"/>
      <c r="DG42" s="54"/>
      <c r="DH42" s="54"/>
      <c r="DI42" s="54"/>
      <c r="DJ42" s="54"/>
      <c r="DK42" s="54"/>
      <c r="DL42" s="54"/>
      <c r="DM42" s="54"/>
      <c r="DN42" s="54"/>
      <c r="DO42" s="54"/>
      <c r="DP42" s="54"/>
      <c r="DQ42" s="54"/>
      <c r="DR42" s="54"/>
      <c r="DS42" s="54"/>
      <c r="DT42" s="54"/>
      <c r="DU42" s="54"/>
      <c r="DV42" s="54"/>
      <c r="DW42" s="54"/>
      <c r="DX42" s="54"/>
      <c r="DY42" s="54"/>
      <c r="DZ42" s="54"/>
      <c r="EA42" s="54"/>
      <c r="EB42" s="54"/>
      <c r="EC42" s="54"/>
      <c r="ED42" s="54"/>
      <c r="EE42" s="54"/>
      <c r="EF42" s="54"/>
      <c r="EG42" s="54"/>
      <c r="EH42" s="54"/>
      <c r="EI42" s="54"/>
      <c r="EJ42" s="54"/>
      <c r="EK42" s="54"/>
      <c r="EL42" s="54"/>
      <c r="EM42" s="54"/>
      <c r="EN42" s="54"/>
      <c r="EO42" s="54"/>
      <c r="EP42" s="54"/>
      <c r="EQ42" s="54"/>
      <c r="ER42" s="54"/>
      <c r="ES42" s="54"/>
      <c r="ET42" s="54"/>
      <c r="EU42" s="54"/>
      <c r="EV42" s="54"/>
      <c r="EW42" s="54"/>
      <c r="EX42" s="54"/>
      <c r="EY42" s="54"/>
      <c r="EZ42" s="54"/>
      <c r="FA42" s="54"/>
      <c r="FB42" s="54"/>
      <c r="FC42" s="54"/>
      <c r="FD42" s="54"/>
      <c r="FE42" s="54"/>
      <c r="FF42" s="54"/>
      <c r="FG42" s="54"/>
      <c r="FH42" s="54"/>
      <c r="FI42" s="54"/>
      <c r="FJ42" s="54"/>
      <c r="FK42" s="54"/>
      <c r="FL42" s="54"/>
      <c r="FM42" s="54"/>
      <c r="FN42" s="54"/>
      <c r="FO42" s="54"/>
      <c r="FP42" s="54"/>
      <c r="FQ42" s="54"/>
      <c r="FR42" s="54"/>
      <c r="FS42" s="54"/>
    </row>
    <row r="43" spans="1:175" x14ac:dyDescent="0.3">
      <c r="A43" s="60"/>
      <c r="B43" s="60"/>
      <c r="C43" s="60"/>
      <c r="D43" s="60"/>
      <c r="E43" s="60"/>
      <c r="F43" s="60"/>
      <c r="G43" s="60"/>
      <c r="H43" s="60"/>
      <c r="I43" s="60"/>
      <c r="J43" s="60"/>
      <c r="K43" s="60"/>
      <c r="AG43" s="54"/>
      <c r="AH43" s="54"/>
      <c r="AI43" s="54"/>
      <c r="AJ43" s="54"/>
      <c r="AK43" s="54"/>
      <c r="AL43" s="54"/>
      <c r="AM43" s="54"/>
      <c r="AN43" s="54"/>
      <c r="AO43" s="54"/>
      <c r="AP43" s="54"/>
      <c r="AQ43" s="54"/>
      <c r="AR43" s="54"/>
      <c r="AS43" s="54"/>
      <c r="AT43" s="54"/>
      <c r="AU43" s="54"/>
      <c r="AV43" s="54"/>
      <c r="AW43" s="54"/>
      <c r="AX43" s="54"/>
      <c r="AY43" s="54"/>
      <c r="AZ43" s="54"/>
      <c r="BA43" s="54"/>
      <c r="BB43" s="54"/>
      <c r="BC43" s="54"/>
      <c r="BD43" s="54"/>
      <c r="BE43" s="54"/>
      <c r="BF43" s="54"/>
      <c r="BG43" s="54"/>
      <c r="BH43" s="54"/>
      <c r="BI43" s="54"/>
      <c r="BJ43" s="54"/>
      <c r="BK43" s="54"/>
      <c r="BL43" s="54"/>
      <c r="BM43" s="54"/>
      <c r="BN43" s="54"/>
      <c r="BO43" s="54"/>
      <c r="BP43" s="54"/>
      <c r="BQ43" s="54"/>
      <c r="BR43" s="54"/>
      <c r="BS43" s="54"/>
      <c r="BT43" s="54"/>
      <c r="BU43" s="54"/>
      <c r="BV43" s="54"/>
      <c r="BW43" s="54"/>
      <c r="BX43" s="54"/>
      <c r="BY43" s="54"/>
      <c r="BZ43" s="54"/>
      <c r="CA43" s="54"/>
      <c r="CB43" s="54"/>
      <c r="CC43" s="54"/>
      <c r="CD43" s="54"/>
      <c r="CE43" s="54"/>
      <c r="CF43" s="54"/>
      <c r="CG43" s="54"/>
      <c r="CH43" s="54"/>
      <c r="CI43" s="54"/>
      <c r="CJ43" s="54"/>
      <c r="CK43" s="54"/>
      <c r="CL43" s="54"/>
      <c r="CM43" s="54"/>
      <c r="CN43" s="54"/>
      <c r="CO43" s="54"/>
      <c r="CP43" s="54"/>
      <c r="CQ43" s="54"/>
      <c r="CR43" s="54"/>
      <c r="CS43" s="54"/>
      <c r="CT43" s="54"/>
      <c r="CU43" s="54"/>
      <c r="CV43" s="54"/>
      <c r="CW43" s="54"/>
      <c r="CX43" s="54"/>
      <c r="CY43" s="54"/>
      <c r="CZ43" s="54"/>
      <c r="DA43" s="54"/>
      <c r="DB43" s="54"/>
      <c r="DC43" s="54"/>
      <c r="DD43" s="54"/>
      <c r="DE43" s="54"/>
      <c r="DF43" s="54"/>
      <c r="DG43" s="54"/>
      <c r="DH43" s="54"/>
      <c r="DI43" s="54"/>
      <c r="DJ43" s="54"/>
      <c r="DK43" s="54"/>
      <c r="DL43" s="54"/>
      <c r="DM43" s="54"/>
      <c r="DN43" s="54"/>
      <c r="DO43" s="54"/>
      <c r="DP43" s="54"/>
      <c r="DQ43" s="54"/>
      <c r="DR43" s="54"/>
      <c r="DS43" s="54"/>
      <c r="DT43" s="54"/>
      <c r="DU43" s="54"/>
      <c r="DV43" s="54"/>
      <c r="DW43" s="54"/>
      <c r="DX43" s="54"/>
      <c r="DY43" s="54"/>
      <c r="DZ43" s="54"/>
      <c r="EA43" s="54"/>
      <c r="EB43" s="54"/>
      <c r="EC43" s="54"/>
      <c r="ED43" s="54"/>
      <c r="EE43" s="54"/>
      <c r="EF43" s="54"/>
      <c r="EG43" s="54"/>
      <c r="EH43" s="54"/>
      <c r="EI43" s="54"/>
      <c r="EJ43" s="54"/>
      <c r="EK43" s="54"/>
      <c r="EL43" s="54"/>
      <c r="EM43" s="54"/>
      <c r="EN43" s="54"/>
      <c r="EO43" s="54"/>
      <c r="EP43" s="54"/>
      <c r="EQ43" s="54"/>
      <c r="ER43" s="54"/>
      <c r="ES43" s="54"/>
      <c r="ET43" s="54"/>
      <c r="EU43" s="54"/>
      <c r="EV43" s="54"/>
      <c r="EW43" s="54"/>
      <c r="EX43" s="54"/>
      <c r="EY43" s="54"/>
      <c r="EZ43" s="54"/>
      <c r="FA43" s="54"/>
      <c r="FB43" s="54"/>
      <c r="FC43" s="54"/>
      <c r="FD43" s="54"/>
      <c r="FE43" s="54"/>
      <c r="FF43" s="54"/>
      <c r="FG43" s="54"/>
      <c r="FH43" s="54"/>
      <c r="FI43" s="54"/>
      <c r="FJ43" s="54"/>
      <c r="FK43" s="54"/>
      <c r="FL43" s="54"/>
      <c r="FM43" s="54"/>
      <c r="FN43" s="54"/>
      <c r="FO43" s="54"/>
      <c r="FP43" s="54"/>
      <c r="FQ43" s="54"/>
      <c r="FR43" s="54"/>
      <c r="FS43" s="54"/>
    </row>
    <row r="44" spans="1:175" x14ac:dyDescent="0.3">
      <c r="A44" s="60"/>
      <c r="B44" s="60"/>
      <c r="C44" s="60"/>
      <c r="D44" s="60"/>
      <c r="E44" s="60"/>
      <c r="F44" s="60"/>
      <c r="G44" s="60"/>
      <c r="H44" s="60"/>
      <c r="I44" s="60"/>
      <c r="J44" s="60"/>
      <c r="K44" s="60"/>
      <c r="AG44" s="54"/>
      <c r="AH44" s="54"/>
      <c r="AI44" s="54"/>
      <c r="AJ44" s="54"/>
      <c r="AK44" s="54"/>
      <c r="AL44" s="54"/>
      <c r="AM44" s="54"/>
      <c r="AN44" s="54"/>
      <c r="AO44" s="54"/>
      <c r="AP44" s="54"/>
      <c r="AQ44" s="54"/>
      <c r="AR44" s="54"/>
      <c r="AS44" s="54"/>
      <c r="AT44" s="54"/>
      <c r="AU44" s="54"/>
      <c r="AV44" s="54"/>
      <c r="AW44" s="54"/>
      <c r="AX44" s="54"/>
      <c r="AY44" s="54"/>
      <c r="AZ44" s="54"/>
      <c r="BA44" s="54"/>
      <c r="BB44" s="54"/>
      <c r="BC44" s="54"/>
      <c r="BD44" s="54"/>
      <c r="BE44" s="54"/>
      <c r="BF44" s="54"/>
      <c r="BG44" s="54"/>
      <c r="BH44" s="54"/>
      <c r="BI44" s="54"/>
      <c r="BJ44" s="54"/>
      <c r="BK44" s="54"/>
      <c r="BL44" s="54"/>
      <c r="BM44" s="54"/>
      <c r="BN44" s="54"/>
      <c r="BO44" s="54"/>
      <c r="BP44" s="54"/>
      <c r="BQ44" s="54"/>
      <c r="BR44" s="54"/>
      <c r="BS44" s="54"/>
      <c r="BT44" s="54"/>
      <c r="BU44" s="54"/>
      <c r="BV44" s="54"/>
      <c r="BW44" s="54"/>
      <c r="BX44" s="54"/>
      <c r="BY44" s="54"/>
      <c r="BZ44" s="54"/>
      <c r="CA44" s="54"/>
      <c r="CB44" s="54"/>
      <c r="CC44" s="54"/>
      <c r="CD44" s="54"/>
      <c r="CE44" s="54"/>
      <c r="CF44" s="54"/>
      <c r="CG44" s="54"/>
      <c r="CH44" s="54"/>
      <c r="CI44" s="54"/>
      <c r="CJ44" s="54"/>
      <c r="CK44" s="54"/>
      <c r="CL44" s="54"/>
      <c r="CM44" s="54"/>
      <c r="CN44" s="54"/>
      <c r="CO44" s="54"/>
      <c r="CP44" s="54"/>
      <c r="CQ44" s="54"/>
      <c r="CR44" s="54"/>
      <c r="CS44" s="54"/>
      <c r="CT44" s="54"/>
      <c r="CU44" s="54"/>
      <c r="CV44" s="54"/>
      <c r="CW44" s="54"/>
      <c r="CX44" s="54"/>
      <c r="CY44" s="54"/>
      <c r="CZ44" s="54"/>
      <c r="DA44" s="54"/>
      <c r="DB44" s="54"/>
      <c r="DC44" s="54"/>
      <c r="DD44" s="54"/>
      <c r="DE44" s="54"/>
      <c r="DF44" s="54"/>
      <c r="DG44" s="54"/>
      <c r="DH44" s="54"/>
      <c r="DI44" s="54"/>
      <c r="DJ44" s="54"/>
      <c r="DK44" s="54"/>
      <c r="DL44" s="54"/>
      <c r="DM44" s="54"/>
      <c r="DN44" s="54"/>
      <c r="DO44" s="54"/>
      <c r="DP44" s="54"/>
      <c r="DQ44" s="54"/>
      <c r="DR44" s="54"/>
      <c r="DS44" s="54"/>
      <c r="DT44" s="54"/>
      <c r="DU44" s="54"/>
      <c r="DV44" s="54"/>
      <c r="DW44" s="54"/>
      <c r="DX44" s="54"/>
      <c r="DY44" s="54"/>
      <c r="DZ44" s="54"/>
      <c r="EA44" s="54"/>
      <c r="EB44" s="54"/>
      <c r="EC44" s="54"/>
      <c r="ED44" s="54"/>
      <c r="EE44" s="54"/>
      <c r="EF44" s="54"/>
      <c r="EG44" s="54"/>
      <c r="EH44" s="54"/>
      <c r="EI44" s="54"/>
      <c r="EJ44" s="54"/>
      <c r="EK44" s="54"/>
      <c r="EL44" s="54"/>
      <c r="EM44" s="54"/>
      <c r="EN44" s="54"/>
      <c r="EO44" s="54"/>
      <c r="EP44" s="54"/>
      <c r="EQ44" s="54"/>
      <c r="ER44" s="54"/>
      <c r="ES44" s="54"/>
      <c r="ET44" s="54"/>
      <c r="EU44" s="54"/>
      <c r="EV44" s="54"/>
      <c r="EW44" s="54"/>
      <c r="EX44" s="54"/>
      <c r="EY44" s="54"/>
      <c r="EZ44" s="54"/>
      <c r="FA44" s="54"/>
      <c r="FB44" s="54"/>
      <c r="FC44" s="54"/>
      <c r="FD44" s="54"/>
      <c r="FE44" s="54"/>
      <c r="FF44" s="54"/>
      <c r="FG44" s="54"/>
      <c r="FH44" s="54"/>
      <c r="FI44" s="54"/>
      <c r="FJ44" s="54"/>
      <c r="FK44" s="54"/>
      <c r="FL44" s="54"/>
      <c r="FM44" s="54"/>
      <c r="FN44" s="54"/>
      <c r="FO44" s="54"/>
      <c r="FP44" s="54"/>
      <c r="FQ44" s="54"/>
      <c r="FR44" s="54"/>
      <c r="FS44" s="54"/>
    </row>
    <row r="45" spans="1:175" x14ac:dyDescent="0.3">
      <c r="A45" s="60"/>
      <c r="B45" s="60"/>
      <c r="C45" s="60"/>
      <c r="D45" s="60"/>
      <c r="E45" s="60"/>
      <c r="F45" s="60"/>
      <c r="G45" s="60"/>
      <c r="H45" s="60"/>
      <c r="I45" s="60"/>
      <c r="J45" s="60"/>
      <c r="K45" s="60"/>
      <c r="AG45" s="54"/>
      <c r="AH45" s="54"/>
      <c r="AI45" s="54"/>
      <c r="AJ45" s="54"/>
      <c r="AK45" s="54"/>
      <c r="AL45" s="54"/>
      <c r="AM45" s="54"/>
      <c r="AN45" s="54"/>
      <c r="AO45" s="54"/>
      <c r="AP45" s="54"/>
      <c r="AQ45" s="54"/>
      <c r="AR45" s="54"/>
      <c r="AS45" s="54"/>
      <c r="AT45" s="54"/>
      <c r="AU45" s="54"/>
      <c r="AV45" s="54"/>
      <c r="AW45" s="54"/>
      <c r="AX45" s="54"/>
      <c r="AY45" s="54"/>
      <c r="AZ45" s="54"/>
      <c r="BA45" s="54"/>
      <c r="BB45" s="54"/>
      <c r="BC45" s="54"/>
      <c r="BD45" s="54"/>
      <c r="BE45" s="54"/>
      <c r="BF45" s="54"/>
      <c r="BG45" s="54"/>
      <c r="BH45" s="54"/>
      <c r="BI45" s="54"/>
      <c r="BJ45" s="54"/>
      <c r="BK45" s="54"/>
      <c r="BL45" s="54"/>
      <c r="BM45" s="54"/>
      <c r="BN45" s="54"/>
      <c r="BO45" s="54"/>
      <c r="BP45" s="54"/>
      <c r="BQ45" s="54"/>
      <c r="BR45" s="54"/>
      <c r="BS45" s="54"/>
      <c r="BT45" s="54"/>
      <c r="BU45" s="54"/>
      <c r="BV45" s="54"/>
      <c r="BW45" s="54"/>
      <c r="BX45" s="54"/>
      <c r="BY45" s="54"/>
      <c r="BZ45" s="54"/>
      <c r="CA45" s="54"/>
      <c r="CB45" s="54"/>
      <c r="CC45" s="54"/>
      <c r="CD45" s="54"/>
      <c r="CE45" s="54"/>
      <c r="CF45" s="54"/>
      <c r="CG45" s="54"/>
      <c r="CH45" s="54"/>
      <c r="CI45" s="54"/>
      <c r="CJ45" s="54"/>
      <c r="CK45" s="54"/>
      <c r="CL45" s="54"/>
      <c r="CM45" s="54"/>
      <c r="CN45" s="54"/>
      <c r="CO45" s="54"/>
      <c r="CP45" s="54"/>
      <c r="CQ45" s="54"/>
      <c r="CR45" s="54"/>
      <c r="CS45" s="54"/>
      <c r="CT45" s="54"/>
      <c r="CU45" s="54"/>
      <c r="CV45" s="54"/>
      <c r="CW45" s="54"/>
      <c r="CX45" s="54"/>
      <c r="CY45" s="54"/>
      <c r="CZ45" s="54"/>
      <c r="DA45" s="54"/>
      <c r="DB45" s="54"/>
      <c r="DC45" s="54"/>
      <c r="DD45" s="54"/>
      <c r="DE45" s="54"/>
      <c r="DF45" s="54"/>
      <c r="DG45" s="54"/>
      <c r="DH45" s="54"/>
      <c r="DI45" s="54"/>
      <c r="DJ45" s="54"/>
      <c r="DK45" s="54"/>
      <c r="DL45" s="54"/>
      <c r="DM45" s="54"/>
      <c r="DN45" s="54"/>
      <c r="DO45" s="54"/>
      <c r="DP45" s="54"/>
      <c r="DQ45" s="54"/>
      <c r="DR45" s="54"/>
      <c r="DS45" s="54"/>
      <c r="DT45" s="54"/>
      <c r="DU45" s="54"/>
      <c r="DV45" s="54"/>
      <c r="DW45" s="54"/>
      <c r="DX45" s="54"/>
      <c r="DY45" s="54"/>
      <c r="DZ45" s="54"/>
      <c r="EA45" s="54"/>
      <c r="EB45" s="54"/>
      <c r="EC45" s="54"/>
      <c r="ED45" s="54"/>
      <c r="EE45" s="54"/>
      <c r="EF45" s="54"/>
      <c r="EG45" s="54"/>
      <c r="EH45" s="54"/>
      <c r="EI45" s="54"/>
      <c r="EJ45" s="54"/>
      <c r="EK45" s="54"/>
      <c r="EL45" s="54"/>
      <c r="EM45" s="54"/>
      <c r="EN45" s="54"/>
      <c r="EO45" s="54"/>
      <c r="EP45" s="54"/>
      <c r="EQ45" s="54"/>
      <c r="ER45" s="54"/>
      <c r="ES45" s="54"/>
      <c r="ET45" s="54"/>
      <c r="EU45" s="54"/>
      <c r="EV45" s="54"/>
      <c r="EW45" s="54"/>
      <c r="EX45" s="54"/>
      <c r="EY45" s="54"/>
      <c r="EZ45" s="54"/>
      <c r="FA45" s="54"/>
      <c r="FB45" s="54"/>
      <c r="FC45" s="54"/>
      <c r="FD45" s="54"/>
      <c r="FE45" s="54"/>
      <c r="FF45" s="54"/>
      <c r="FG45" s="54"/>
      <c r="FH45" s="54"/>
      <c r="FI45" s="54"/>
      <c r="FJ45" s="54"/>
      <c r="FK45" s="54"/>
      <c r="FL45" s="54"/>
      <c r="FM45" s="54"/>
      <c r="FN45" s="54"/>
      <c r="FO45" s="54"/>
      <c r="FP45" s="54"/>
      <c r="FQ45" s="54"/>
      <c r="FR45" s="54"/>
      <c r="FS45" s="54"/>
    </row>
    <row r="46" spans="1:175" x14ac:dyDescent="0.3">
      <c r="A46" s="60"/>
      <c r="B46" s="60"/>
      <c r="C46" s="60"/>
      <c r="D46" s="60"/>
      <c r="E46" s="60"/>
      <c r="F46" s="60"/>
      <c r="G46" s="60"/>
      <c r="H46" s="60"/>
      <c r="I46" s="60"/>
      <c r="J46" s="60"/>
      <c r="K46" s="60"/>
      <c r="AG46" s="54"/>
      <c r="AH46" s="54"/>
      <c r="AI46" s="54"/>
      <c r="AJ46" s="54"/>
      <c r="AK46" s="54"/>
      <c r="AL46" s="54"/>
      <c r="AM46" s="54"/>
      <c r="AN46" s="54"/>
      <c r="AO46" s="54"/>
      <c r="AP46" s="54"/>
      <c r="AQ46" s="54"/>
      <c r="AR46" s="54"/>
      <c r="AS46" s="54"/>
      <c r="AT46" s="54"/>
      <c r="AU46" s="54"/>
      <c r="AV46" s="54"/>
      <c r="AW46" s="54"/>
      <c r="AX46" s="54"/>
      <c r="AY46" s="54"/>
      <c r="AZ46" s="54"/>
      <c r="BA46" s="54"/>
      <c r="BB46" s="54"/>
      <c r="BC46" s="54"/>
      <c r="BD46" s="54"/>
      <c r="BE46" s="54"/>
      <c r="BF46" s="54"/>
      <c r="BG46" s="54"/>
      <c r="BH46" s="54"/>
      <c r="BI46" s="54"/>
      <c r="BJ46" s="54"/>
      <c r="BK46" s="54"/>
      <c r="BL46" s="54"/>
      <c r="BM46" s="54"/>
      <c r="BN46" s="54"/>
      <c r="BO46" s="54"/>
      <c r="BP46" s="54"/>
      <c r="BQ46" s="54"/>
      <c r="BR46" s="54"/>
      <c r="BS46" s="54"/>
      <c r="BT46" s="54"/>
      <c r="BU46" s="54"/>
      <c r="BV46" s="54"/>
      <c r="BW46" s="54"/>
      <c r="BX46" s="54"/>
      <c r="BY46" s="54"/>
      <c r="BZ46" s="54"/>
      <c r="CA46" s="54"/>
      <c r="CB46" s="54"/>
      <c r="CC46" s="54"/>
      <c r="CD46" s="54"/>
      <c r="CE46" s="54"/>
      <c r="CF46" s="54"/>
      <c r="CG46" s="54"/>
      <c r="CH46" s="54"/>
      <c r="CI46" s="54"/>
      <c r="CJ46" s="54"/>
      <c r="CK46" s="54"/>
      <c r="CL46" s="54"/>
      <c r="CM46" s="54"/>
      <c r="CN46" s="54"/>
      <c r="CO46" s="54"/>
      <c r="CP46" s="54"/>
      <c r="CQ46" s="54"/>
      <c r="CR46" s="54"/>
      <c r="CS46" s="54"/>
      <c r="CT46" s="54"/>
      <c r="CU46" s="54"/>
      <c r="CV46" s="54"/>
      <c r="CW46" s="54"/>
      <c r="CX46" s="54"/>
      <c r="CY46" s="54"/>
      <c r="CZ46" s="54"/>
      <c r="DA46" s="54"/>
      <c r="DB46" s="54"/>
      <c r="DC46" s="54"/>
      <c r="DD46" s="54"/>
      <c r="DE46" s="54"/>
      <c r="DF46" s="54"/>
      <c r="DG46" s="54"/>
      <c r="DH46" s="54"/>
      <c r="DI46" s="54"/>
      <c r="DJ46" s="54"/>
      <c r="DK46" s="54"/>
      <c r="DL46" s="54"/>
      <c r="DM46" s="54"/>
      <c r="DN46" s="54"/>
      <c r="DO46" s="54"/>
      <c r="DP46" s="54"/>
      <c r="DQ46" s="54"/>
      <c r="DR46" s="54"/>
      <c r="DS46" s="54"/>
      <c r="DT46" s="54"/>
      <c r="DU46" s="54"/>
      <c r="DV46" s="54"/>
      <c r="DW46" s="54"/>
      <c r="DX46" s="54"/>
      <c r="DY46" s="54"/>
      <c r="DZ46" s="54"/>
      <c r="EA46" s="54"/>
      <c r="EB46" s="54"/>
      <c r="EC46" s="54"/>
      <c r="ED46" s="54"/>
      <c r="EE46" s="54"/>
      <c r="EF46" s="54"/>
      <c r="EG46" s="54"/>
      <c r="EH46" s="54"/>
      <c r="EI46" s="54"/>
      <c r="EJ46" s="54"/>
      <c r="EK46" s="54"/>
      <c r="EL46" s="54"/>
      <c r="EM46" s="54"/>
      <c r="EN46" s="54"/>
      <c r="EO46" s="54"/>
      <c r="EP46" s="54"/>
      <c r="EQ46" s="54"/>
      <c r="ER46" s="54"/>
      <c r="ES46" s="54"/>
      <c r="ET46" s="54"/>
      <c r="EU46" s="54"/>
      <c r="EV46" s="54"/>
      <c r="EW46" s="54"/>
      <c r="EX46" s="54"/>
      <c r="EY46" s="54"/>
      <c r="EZ46" s="54"/>
      <c r="FA46" s="54"/>
      <c r="FB46" s="54"/>
      <c r="FC46" s="54"/>
      <c r="FD46" s="54"/>
      <c r="FE46" s="54"/>
      <c r="FF46" s="54"/>
      <c r="FG46" s="54"/>
      <c r="FH46" s="54"/>
      <c r="FI46" s="54"/>
      <c r="FJ46" s="54"/>
      <c r="FK46" s="54"/>
      <c r="FL46" s="54"/>
      <c r="FM46" s="54"/>
      <c r="FN46" s="54"/>
      <c r="FO46" s="54"/>
      <c r="FP46" s="54"/>
      <c r="FQ46" s="54"/>
      <c r="FR46" s="54"/>
      <c r="FS46" s="54"/>
    </row>
    <row r="47" spans="1:175" x14ac:dyDescent="0.3">
      <c r="A47" s="60"/>
      <c r="B47" s="60"/>
      <c r="C47" s="60"/>
      <c r="D47" s="60"/>
      <c r="E47" s="60"/>
      <c r="F47" s="60"/>
      <c r="G47" s="60"/>
      <c r="H47" s="60"/>
      <c r="I47" s="60"/>
      <c r="J47" s="60"/>
      <c r="K47" s="60"/>
    </row>
    <row r="48" spans="1:175" x14ac:dyDescent="0.3">
      <c r="A48" s="60"/>
      <c r="B48" s="60"/>
      <c r="C48" s="60"/>
      <c r="D48" s="60"/>
      <c r="E48" s="60"/>
      <c r="F48" s="60"/>
      <c r="G48" s="60"/>
      <c r="H48" s="60"/>
      <c r="I48" s="60"/>
      <c r="J48" s="60"/>
      <c r="K48" s="60"/>
    </row>
    <row r="49" spans="1:11" x14ac:dyDescent="0.3">
      <c r="A49" s="60"/>
      <c r="B49" s="60"/>
      <c r="C49" s="60"/>
      <c r="D49" s="60"/>
      <c r="E49" s="60"/>
      <c r="F49" s="60"/>
      <c r="G49" s="60"/>
      <c r="H49" s="60"/>
      <c r="I49" s="60"/>
      <c r="J49" s="60"/>
      <c r="K49" s="60"/>
    </row>
    <row r="50" spans="1:11" x14ac:dyDescent="0.3">
      <c r="A50" s="60"/>
      <c r="B50" s="60"/>
      <c r="C50" s="60"/>
      <c r="D50" s="60"/>
      <c r="E50" s="60"/>
      <c r="F50" s="60"/>
      <c r="G50" s="60"/>
      <c r="H50" s="60"/>
      <c r="I50" s="60"/>
      <c r="J50" s="60"/>
      <c r="K50" s="60"/>
    </row>
    <row r="51" spans="1:11" x14ac:dyDescent="0.3">
      <c r="A51" s="60"/>
      <c r="B51" s="60"/>
      <c r="C51" s="60"/>
      <c r="D51" s="60"/>
      <c r="E51" s="60"/>
      <c r="F51" s="60"/>
      <c r="G51" s="60"/>
      <c r="H51" s="60"/>
      <c r="I51" s="60"/>
      <c r="J51" s="60"/>
      <c r="K51" s="60"/>
    </row>
    <row r="52" spans="1:11" x14ac:dyDescent="0.3">
      <c r="A52" s="60"/>
      <c r="B52" s="60"/>
      <c r="C52" s="60"/>
      <c r="D52" s="60"/>
      <c r="E52" s="60"/>
      <c r="F52" s="60"/>
      <c r="G52" s="60"/>
      <c r="H52" s="60"/>
      <c r="I52" s="60"/>
      <c r="J52" s="60"/>
      <c r="K52" s="60"/>
    </row>
    <row r="53" spans="1:11" x14ac:dyDescent="0.3">
      <c r="A53" s="60"/>
      <c r="B53" s="60"/>
      <c r="C53" s="60"/>
      <c r="D53" s="60"/>
      <c r="E53" s="60"/>
      <c r="F53" s="60"/>
      <c r="G53" s="60"/>
      <c r="H53" s="60"/>
      <c r="I53" s="60"/>
      <c r="J53" s="60"/>
      <c r="K53" s="60"/>
    </row>
    <row r="54" spans="1:11" x14ac:dyDescent="0.3">
      <c r="A54" s="60"/>
      <c r="B54" s="60"/>
      <c r="C54" s="60"/>
      <c r="D54" s="60"/>
      <c r="E54" s="60"/>
      <c r="F54" s="60"/>
      <c r="G54" s="60"/>
      <c r="H54" s="60"/>
      <c r="I54" s="60"/>
      <c r="J54" s="60"/>
      <c r="K54" s="60"/>
    </row>
    <row r="55" spans="1:11" x14ac:dyDescent="0.3">
      <c r="A55" s="60"/>
      <c r="B55" s="60"/>
      <c r="C55" s="60"/>
      <c r="D55" s="60"/>
      <c r="E55" s="60"/>
      <c r="F55" s="60"/>
      <c r="G55" s="60"/>
      <c r="H55" s="60"/>
      <c r="I55" s="60"/>
      <c r="J55" s="60"/>
      <c r="K55" s="60"/>
    </row>
    <row r="56" spans="1:11" x14ac:dyDescent="0.3">
      <c r="A56" s="60"/>
      <c r="B56" s="60"/>
      <c r="C56" s="60"/>
      <c r="D56" s="60"/>
      <c r="E56" s="60"/>
      <c r="F56" s="60"/>
      <c r="G56" s="60"/>
      <c r="H56" s="60"/>
      <c r="I56" s="60"/>
      <c r="J56" s="60"/>
      <c r="K56" s="60"/>
    </row>
    <row r="57" spans="1:11" x14ac:dyDescent="0.3">
      <c r="A57" s="60"/>
      <c r="B57" s="60"/>
      <c r="C57" s="60"/>
      <c r="D57" s="60"/>
      <c r="E57" s="60"/>
      <c r="F57" s="60"/>
      <c r="G57" s="60"/>
      <c r="H57" s="60"/>
      <c r="I57" s="60"/>
      <c r="J57" s="60"/>
      <c r="K57" s="60"/>
    </row>
    <row r="58" spans="1:11" x14ac:dyDescent="0.3">
      <c r="A58" s="60"/>
      <c r="B58" s="60"/>
      <c r="C58" s="60"/>
      <c r="D58" s="60"/>
      <c r="E58" s="60"/>
      <c r="F58" s="60"/>
      <c r="G58" s="60"/>
      <c r="H58" s="60"/>
      <c r="I58" s="60"/>
      <c r="J58" s="60"/>
      <c r="K58" s="60"/>
    </row>
    <row r="59" spans="1:11" x14ac:dyDescent="0.3">
      <c r="A59" s="33"/>
      <c r="B59" s="36"/>
      <c r="C59" s="37"/>
      <c r="D59" s="33"/>
      <c r="E59" s="33"/>
      <c r="F59" s="33"/>
      <c r="G59" s="37"/>
      <c r="H59" s="33"/>
      <c r="I59" s="33"/>
      <c r="J59" s="33"/>
      <c r="K59" s="33"/>
    </row>
    <row r="60" spans="1:11" x14ac:dyDescent="0.3">
      <c r="A60" s="33"/>
      <c r="B60" s="38"/>
      <c r="C60" s="37"/>
      <c r="D60" s="39"/>
      <c r="E60" s="39"/>
      <c r="F60" s="40" t="s">
        <v>38</v>
      </c>
      <c r="G60" s="37"/>
      <c r="H60" s="39"/>
      <c r="I60" s="39"/>
      <c r="J60" s="39"/>
      <c r="K60" s="33"/>
    </row>
    <row r="61" spans="1:11" x14ac:dyDescent="0.3">
      <c r="A61" s="33"/>
      <c r="B61" s="39"/>
      <c r="C61" s="39"/>
      <c r="D61" s="39"/>
      <c r="E61" s="39"/>
      <c r="F61" s="75" t="s">
        <v>51</v>
      </c>
      <c r="G61" s="39"/>
      <c r="H61" s="39"/>
      <c r="I61" s="39"/>
      <c r="J61" s="39"/>
      <c r="K61" s="33"/>
    </row>
  </sheetData>
  <mergeCells count="1">
    <mergeCell ref="B13:C13"/>
  </mergeCells>
  <hyperlinks>
    <hyperlink ref="F61" r:id="rId1"/>
    <hyperlink ref="B13" r:id="rId2" display=" (NASA CR-1457, 1969)"/>
  </hyperlinks>
  <pageMargins left="0.47244094488188981" right="0.23622047244094491" top="0.31496062992125984" bottom="0.98425196850393704" header="0.43307086614173229" footer="0.59055118110236227"/>
  <pageSetup scale="98" orientation="portrait" r:id="rId3"/>
  <headerFooter alignWithMargins="0"/>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sheetPr>
  <dimension ref="A1:FV61"/>
  <sheetViews>
    <sheetView view="pageBreakPreview" zoomScale="85" zoomScaleNormal="100" zoomScaleSheetLayoutView="85" workbookViewId="0">
      <selection activeCell="H48" sqref="H48"/>
    </sheetView>
  </sheetViews>
  <sheetFormatPr defaultColWidth="9.109375" defaultRowHeight="13.8" x14ac:dyDescent="0.3"/>
  <cols>
    <col min="1" max="11" width="9" style="54" customWidth="1"/>
    <col min="12" max="12" width="4" style="52" customWidth="1"/>
    <col min="13" max="20" width="4" style="53" customWidth="1"/>
    <col min="21" max="21" width="10.33203125" style="52" customWidth="1"/>
    <col min="22" max="22" width="9.109375" style="56"/>
    <col min="23" max="23" width="9.88671875" style="56" customWidth="1"/>
    <col min="24" max="25" width="6.6640625" style="56" bestFit="1" customWidth="1"/>
    <col min="26" max="34" width="6.5546875" style="56" bestFit="1" customWidth="1"/>
    <col min="35" max="175" width="9.109375" style="72"/>
    <col min="176" max="16384" width="9.109375" style="54"/>
  </cols>
  <sheetData>
    <row r="1" spans="1:178" s="10" customFormat="1" x14ac:dyDescent="0.3">
      <c r="A1" s="3"/>
      <c r="B1" s="4" t="s">
        <v>7</v>
      </c>
      <c r="C1" s="5" t="s">
        <v>4</v>
      </c>
      <c r="D1" s="3"/>
      <c r="E1" s="3"/>
      <c r="F1" s="4" t="s">
        <v>15</v>
      </c>
      <c r="G1" s="6">
        <f>'BENDING &amp; SHEAR'!G1</f>
        <v>4</v>
      </c>
      <c r="H1" s="3"/>
      <c r="I1" s="3"/>
      <c r="J1" s="3"/>
      <c r="K1" s="3"/>
      <c r="M1" s="22" t="s">
        <v>25</v>
      </c>
      <c r="N1" s="22" t="s">
        <v>26</v>
      </c>
      <c r="O1" s="22" t="s">
        <v>27</v>
      </c>
      <c r="P1" s="22" t="s">
        <v>27</v>
      </c>
      <c r="Q1" s="22" t="s">
        <v>27</v>
      </c>
      <c r="R1" s="22" t="s">
        <v>28</v>
      </c>
      <c r="S1" s="23" t="s">
        <v>29</v>
      </c>
      <c r="T1" s="24" t="s">
        <v>30</v>
      </c>
      <c r="W1" s="11" t="s">
        <v>31</v>
      </c>
      <c r="X1" s="12">
        <f>SUM(M:M)</f>
        <v>3</v>
      </c>
    </row>
    <row r="2" spans="1:178" s="10" customFormat="1" x14ac:dyDescent="0.3">
      <c r="A2" s="3"/>
      <c r="B2" s="4" t="s">
        <v>8</v>
      </c>
      <c r="C2" s="5" t="s">
        <v>9</v>
      </c>
      <c r="D2" s="3"/>
      <c r="E2" s="3"/>
      <c r="F2" s="4" t="s">
        <v>10</v>
      </c>
      <c r="G2" s="5" t="s">
        <v>55</v>
      </c>
      <c r="H2" s="3"/>
      <c r="I2" s="3"/>
      <c r="J2" s="3"/>
      <c r="K2" s="3"/>
      <c r="M2" s="25" t="s">
        <v>32</v>
      </c>
      <c r="N2" s="25" t="s">
        <v>32</v>
      </c>
      <c r="O2" s="25" t="s">
        <v>26</v>
      </c>
      <c r="P2" s="25" t="s">
        <v>26</v>
      </c>
      <c r="Q2" s="25" t="s">
        <v>26</v>
      </c>
      <c r="R2" s="25" t="s">
        <v>32</v>
      </c>
      <c r="S2" s="26" t="s">
        <v>32</v>
      </c>
      <c r="T2" s="27"/>
      <c r="W2" s="11" t="s">
        <v>33</v>
      </c>
      <c r="X2" s="12">
        <f>SUM(N:N)</f>
        <v>0</v>
      </c>
    </row>
    <row r="3" spans="1:178" s="10" customFormat="1" x14ac:dyDescent="0.3">
      <c r="A3" s="3"/>
      <c r="B3" s="4" t="s">
        <v>1</v>
      </c>
      <c r="C3" s="7" t="s">
        <v>73</v>
      </c>
      <c r="D3" s="3"/>
      <c r="E3" s="3"/>
      <c r="F3" s="4" t="s">
        <v>0</v>
      </c>
      <c r="G3" s="5" t="s">
        <v>17</v>
      </c>
      <c r="H3" s="3"/>
      <c r="I3" s="3"/>
      <c r="J3" s="3"/>
      <c r="K3" s="3"/>
      <c r="M3" s="25"/>
      <c r="N3" s="25"/>
      <c r="O3" s="25"/>
      <c r="P3" s="25"/>
      <c r="Q3" s="25"/>
      <c r="R3" s="25"/>
      <c r="S3" s="26"/>
      <c r="T3" s="27"/>
      <c r="W3" s="11" t="s">
        <v>34</v>
      </c>
      <c r="X3" s="12">
        <f>SUM(O:O)</f>
        <v>0</v>
      </c>
    </row>
    <row r="4" spans="1:178" s="10" customFormat="1" x14ac:dyDescent="0.3">
      <c r="A4" s="3"/>
      <c r="B4" s="4" t="s">
        <v>18</v>
      </c>
      <c r="C4" s="6"/>
      <c r="D4" s="3"/>
      <c r="E4" s="3"/>
      <c r="F4" s="4" t="s">
        <v>19</v>
      </c>
      <c r="G4" s="5" t="s">
        <v>56</v>
      </c>
      <c r="H4" s="3"/>
      <c r="I4" s="3"/>
      <c r="J4" s="3"/>
      <c r="K4" s="3"/>
      <c r="M4" s="25">
        <v>2</v>
      </c>
      <c r="N4" s="25"/>
      <c r="O4" s="25"/>
      <c r="P4" s="25"/>
      <c r="Q4" s="28"/>
      <c r="R4" s="29"/>
      <c r="S4" s="30"/>
      <c r="T4" s="27"/>
      <c r="W4" s="11" t="s">
        <v>34</v>
      </c>
      <c r="X4" s="12">
        <f>SUM(P:P)</f>
        <v>0</v>
      </c>
    </row>
    <row r="5" spans="1:178" s="10" customFormat="1" x14ac:dyDescent="0.3">
      <c r="A5" s="3"/>
      <c r="B5" s="4" t="s">
        <v>21</v>
      </c>
      <c r="C5" s="6" t="s">
        <v>35</v>
      </c>
      <c r="D5" s="3"/>
      <c r="E5" s="4"/>
      <c r="F5" s="3"/>
      <c r="G5" s="3"/>
      <c r="H5" s="3"/>
      <c r="I5" s="3"/>
      <c r="J5" s="3"/>
      <c r="K5" s="3"/>
      <c r="M5" s="25"/>
      <c r="N5" s="25"/>
      <c r="O5" s="25"/>
      <c r="P5" s="25"/>
      <c r="Q5" s="28"/>
      <c r="R5" s="29"/>
      <c r="S5" s="30"/>
      <c r="T5" s="27"/>
      <c r="W5" s="11" t="s">
        <v>34</v>
      </c>
      <c r="X5" s="12">
        <f>SUM(Q:Q)</f>
        <v>0</v>
      </c>
    </row>
    <row r="6" spans="1:178" s="10" customFormat="1" x14ac:dyDescent="0.3">
      <c r="A6" s="3"/>
      <c r="B6" s="3" t="s">
        <v>11</v>
      </c>
      <c r="C6" s="8"/>
      <c r="D6" s="3"/>
      <c r="E6" s="3"/>
      <c r="F6" s="3"/>
      <c r="G6" s="3"/>
      <c r="H6" s="3"/>
      <c r="I6" s="3"/>
      <c r="J6" s="3"/>
      <c r="K6" s="3"/>
      <c r="M6" s="25"/>
      <c r="N6" s="25"/>
      <c r="O6" s="25"/>
      <c r="P6" s="25"/>
      <c r="Q6" s="28"/>
      <c r="R6" s="29"/>
      <c r="S6" s="30"/>
      <c r="T6" s="27"/>
      <c r="W6" s="11" t="s">
        <v>36</v>
      </c>
      <c r="X6" s="12">
        <f>SUM(R:R)</f>
        <v>0</v>
      </c>
    </row>
    <row r="7" spans="1:178" s="10" customFormat="1" x14ac:dyDescent="0.3">
      <c r="A7" s="3"/>
      <c r="B7" s="3"/>
      <c r="C7" s="3"/>
      <c r="D7" s="3"/>
      <c r="E7" s="3"/>
      <c r="F7" s="3"/>
      <c r="G7" s="3"/>
      <c r="H7" s="3"/>
      <c r="I7" s="3"/>
      <c r="J7" s="3"/>
      <c r="K7" s="3"/>
      <c r="M7" s="25"/>
      <c r="N7" s="25"/>
      <c r="O7" s="25"/>
      <c r="P7" s="25"/>
      <c r="Q7" s="28"/>
      <c r="R7" s="29"/>
      <c r="S7" s="30"/>
      <c r="T7" s="27"/>
      <c r="W7" s="11" t="s">
        <v>37</v>
      </c>
      <c r="X7" s="12">
        <f>SUM(S:S)</f>
        <v>0</v>
      </c>
    </row>
    <row r="8" spans="1:178" s="10" customFormat="1" x14ac:dyDescent="0.3">
      <c r="A8" s="9"/>
      <c r="E8" s="11" t="s">
        <v>7</v>
      </c>
      <c r="F8" s="12" t="str">
        <f>$C$1</f>
        <v>R. Abbott</v>
      </c>
      <c r="H8" s="13"/>
      <c r="I8" s="11" t="s">
        <v>12</v>
      </c>
      <c r="J8" s="14" t="str">
        <f>$G$2</f>
        <v>AA-SM-102-081</v>
      </c>
      <c r="K8" s="15"/>
      <c r="L8" s="32"/>
      <c r="M8" s="25"/>
      <c r="N8" s="25"/>
      <c r="O8" s="25"/>
      <c r="P8" s="25"/>
      <c r="Q8" s="25"/>
      <c r="R8" s="25"/>
      <c r="S8" s="25"/>
      <c r="T8" s="25"/>
    </row>
    <row r="9" spans="1:178" s="10" customFormat="1" x14ac:dyDescent="0.3">
      <c r="E9" s="11" t="s">
        <v>8</v>
      </c>
      <c r="F9" s="13" t="str">
        <f>$C$2</f>
        <v xml:space="preserve"> </v>
      </c>
      <c r="H9" s="13"/>
      <c r="I9" s="11" t="s">
        <v>13</v>
      </c>
      <c r="J9" s="15" t="str">
        <f>$G$3</f>
        <v>IR</v>
      </c>
      <c r="K9" s="15"/>
      <c r="L9" s="32"/>
      <c r="M9" s="25">
        <v>1</v>
      </c>
      <c r="N9" s="25"/>
      <c r="O9" s="25"/>
      <c r="P9" s="25"/>
      <c r="Q9" s="25"/>
      <c r="R9" s="25"/>
      <c r="S9" s="25"/>
      <c r="T9" s="25"/>
    </row>
    <row r="10" spans="1:178" s="10" customFormat="1" x14ac:dyDescent="0.3">
      <c r="E10" s="11" t="s">
        <v>1</v>
      </c>
      <c r="F10" s="13" t="str">
        <f>$C$3</f>
        <v>22/7/2016</v>
      </c>
      <c r="H10" s="13"/>
      <c r="I10" s="11" t="s">
        <v>14</v>
      </c>
      <c r="J10" s="12" t="str">
        <f>L10&amp;" of "&amp;$G$1</f>
        <v>3 of 4</v>
      </c>
      <c r="K10" s="13"/>
      <c r="L10" s="32">
        <f>SUM($M$1:M9)</f>
        <v>3</v>
      </c>
      <c r="M10" s="25"/>
      <c r="N10" s="25"/>
      <c r="O10" s="25"/>
      <c r="P10" s="25"/>
      <c r="Q10" s="25"/>
      <c r="R10" s="25"/>
      <c r="S10" s="25"/>
      <c r="T10" s="25"/>
    </row>
    <row r="11" spans="1:178" s="10" customFormat="1" x14ac:dyDescent="0.3">
      <c r="A11" s="73"/>
      <c r="B11" s="73"/>
      <c r="C11" s="73"/>
      <c r="D11" s="73"/>
      <c r="E11" s="11" t="s">
        <v>2</v>
      </c>
      <c r="F11" s="13" t="str">
        <f>$C$5</f>
        <v>STANDARD SPREADSHEET METHOD</v>
      </c>
      <c r="I11" s="16"/>
      <c r="J11" s="12"/>
      <c r="M11" s="25"/>
      <c r="N11" s="25"/>
      <c r="O11" s="25"/>
      <c r="P11" s="25"/>
      <c r="Q11" s="25"/>
      <c r="R11" s="25"/>
      <c r="S11" s="25"/>
      <c r="T11" s="25"/>
    </row>
    <row r="12" spans="1:178" s="31" customFormat="1" ht="15.6" x14ac:dyDescent="0.3">
      <c r="A12" s="33"/>
      <c r="B12" s="18" t="str">
        <f>$G$4</f>
        <v>INTERACTION OF CORED PANEL BUCKLING EFFECTS</v>
      </c>
      <c r="C12" s="33"/>
      <c r="D12" s="33"/>
      <c r="E12" s="33"/>
      <c r="F12" s="33"/>
      <c r="G12" s="33"/>
      <c r="H12" s="33"/>
      <c r="I12"/>
      <c r="J12" s="33"/>
      <c r="K12" s="33"/>
      <c r="L12" s="34"/>
      <c r="M12" s="35"/>
      <c r="N12" s="35"/>
      <c r="O12" s="35"/>
      <c r="P12" s="35"/>
      <c r="Q12" s="35"/>
      <c r="R12" s="35"/>
      <c r="S12" s="35"/>
      <c r="T12" s="35"/>
      <c r="U12" s="34"/>
      <c r="AL12" s="36"/>
      <c r="AM12" s="36"/>
    </row>
    <row r="13" spans="1:178" ht="13.5" customHeight="1" x14ac:dyDescent="0.3">
      <c r="A13" s="3"/>
      <c r="B13" s="88" t="s">
        <v>57</v>
      </c>
      <c r="C13" s="88"/>
      <c r="D13" s="3"/>
      <c r="E13" s="50"/>
      <c r="F13" s="3"/>
      <c r="G13" s="3"/>
      <c r="H13" s="3"/>
      <c r="I13" s="3"/>
      <c r="J13" s="51"/>
      <c r="K13" s="3"/>
      <c r="AI13" s="56"/>
      <c r="AJ13" s="56"/>
      <c r="AK13" s="56"/>
      <c r="AL13" s="56"/>
      <c r="AM13" s="56"/>
      <c r="AN13" s="56"/>
      <c r="AO13" s="56"/>
      <c r="AP13" s="56"/>
      <c r="AQ13" s="56"/>
      <c r="AR13" s="56"/>
      <c r="AS13" s="56"/>
      <c r="AT13" s="56"/>
      <c r="AU13" s="56"/>
      <c r="AV13" s="56"/>
      <c r="AW13" s="56"/>
      <c r="AX13" s="56"/>
      <c r="AY13" s="56"/>
      <c r="AZ13" s="56"/>
      <c r="BA13" s="56"/>
      <c r="BB13" s="56"/>
      <c r="BC13" s="56"/>
      <c r="BD13" s="56"/>
      <c r="BE13" s="56"/>
      <c r="BF13" s="56"/>
      <c r="BG13" s="56"/>
      <c r="BH13" s="56"/>
      <c r="BI13" s="56"/>
      <c r="BJ13" s="56"/>
      <c r="BK13" s="56"/>
      <c r="BL13" s="56"/>
      <c r="BM13" s="56"/>
      <c r="BN13" s="56"/>
      <c r="BO13" s="56"/>
      <c r="BP13" s="56"/>
      <c r="BQ13" s="56"/>
      <c r="BR13" s="56"/>
      <c r="BS13" s="56"/>
      <c r="BT13" s="56"/>
      <c r="BU13" s="56"/>
      <c r="BV13" s="56"/>
      <c r="BW13" s="56"/>
      <c r="BX13" s="56"/>
      <c r="BY13" s="56"/>
      <c r="BZ13" s="56"/>
      <c r="CA13" s="56"/>
      <c r="CB13" s="56"/>
      <c r="CC13" s="56"/>
      <c r="CD13" s="56"/>
      <c r="CE13" s="56"/>
      <c r="CF13" s="56"/>
      <c r="CG13" s="56"/>
      <c r="CH13" s="56"/>
      <c r="CI13" s="56"/>
      <c r="CJ13" s="56"/>
      <c r="CK13" s="56"/>
      <c r="CL13" s="56"/>
      <c r="CM13" s="56"/>
      <c r="CN13" s="56"/>
      <c r="CO13" s="56"/>
      <c r="CP13" s="56"/>
      <c r="CQ13" s="56"/>
      <c r="CR13" s="56"/>
      <c r="CS13" s="56"/>
      <c r="CT13" s="56"/>
      <c r="CU13" s="56"/>
      <c r="CV13" s="56"/>
      <c r="CW13" s="56"/>
      <c r="CX13" s="56"/>
      <c r="CY13" s="56"/>
      <c r="CZ13" s="56"/>
      <c r="DA13" s="56"/>
      <c r="DB13" s="56"/>
      <c r="DC13" s="56"/>
      <c r="DD13" s="56"/>
      <c r="DE13" s="56"/>
      <c r="DF13" s="56"/>
      <c r="DG13" s="56"/>
      <c r="DH13" s="56"/>
      <c r="DI13" s="56"/>
      <c r="DJ13" s="56"/>
      <c r="DK13" s="56"/>
      <c r="DL13" s="56"/>
      <c r="DM13" s="56"/>
      <c r="DN13" s="56"/>
      <c r="DO13" s="56"/>
      <c r="DP13" s="56"/>
      <c r="DQ13" s="56"/>
      <c r="DR13" s="56"/>
      <c r="DS13" s="56"/>
      <c r="DT13" s="56"/>
      <c r="DU13" s="56"/>
      <c r="DV13" s="56"/>
      <c r="DW13" s="56"/>
      <c r="DX13" s="56"/>
      <c r="DY13" s="56"/>
      <c r="DZ13" s="56"/>
      <c r="EA13" s="56"/>
      <c r="EB13" s="56"/>
      <c r="EC13" s="56"/>
      <c r="ED13" s="56"/>
      <c r="EE13" s="56"/>
      <c r="EF13" s="56"/>
      <c r="EG13" s="56"/>
      <c r="EH13" s="56"/>
      <c r="EI13" s="56"/>
      <c r="EJ13" s="56"/>
      <c r="EK13" s="56"/>
      <c r="EL13" s="56"/>
      <c r="EM13" s="56"/>
      <c r="EN13" s="56"/>
      <c r="EO13" s="56"/>
      <c r="EP13" s="56"/>
      <c r="EQ13" s="56"/>
      <c r="ER13" s="56"/>
      <c r="ES13" s="56"/>
      <c r="ET13" s="56"/>
      <c r="EU13" s="56"/>
      <c r="EV13" s="56"/>
      <c r="EW13" s="56"/>
      <c r="EX13" s="56"/>
      <c r="EY13" s="56"/>
      <c r="EZ13" s="56"/>
      <c r="FA13" s="56"/>
      <c r="FB13" s="56"/>
      <c r="FC13" s="56"/>
      <c r="FD13" s="56"/>
      <c r="FE13" s="56"/>
      <c r="FF13" s="56"/>
      <c r="FG13" s="56"/>
      <c r="FH13" s="56"/>
      <c r="FI13" s="56"/>
      <c r="FJ13" s="56"/>
      <c r="FK13" s="56"/>
      <c r="FL13" s="56"/>
      <c r="FM13" s="56"/>
      <c r="FN13" s="56"/>
      <c r="FO13" s="56"/>
      <c r="FP13" s="56"/>
      <c r="FQ13" s="56"/>
      <c r="FR13" s="56"/>
      <c r="FS13" s="56"/>
      <c r="FT13" s="56"/>
      <c r="FU13" s="56"/>
      <c r="FV13" s="56"/>
    </row>
    <row r="14" spans="1:178" x14ac:dyDescent="0.3">
      <c r="V14" s="54"/>
      <c r="W14" s="54"/>
      <c r="X14" s="54"/>
      <c r="Y14" s="54"/>
      <c r="Z14" s="54"/>
      <c r="AA14" s="55">
        <v>0</v>
      </c>
      <c r="AB14" s="55">
        <f t="shared" ref="AB14:AB34" si="0">(1-(AA14^$AF$26))^(1/$AF$27)</f>
        <v>1</v>
      </c>
      <c r="AC14" s="54"/>
      <c r="AD14" s="54"/>
      <c r="AE14" s="54">
        <v>0</v>
      </c>
      <c r="AF14" s="54">
        <v>0</v>
      </c>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56"/>
      <c r="BS14" s="56"/>
      <c r="BT14" s="56"/>
      <c r="BU14" s="56"/>
      <c r="BV14" s="56"/>
      <c r="BW14" s="56"/>
      <c r="BX14" s="56"/>
      <c r="BY14" s="56"/>
      <c r="BZ14" s="56"/>
      <c r="CA14" s="56"/>
      <c r="CB14" s="56"/>
      <c r="CC14" s="56"/>
      <c r="CD14" s="56"/>
      <c r="CE14" s="56"/>
      <c r="CF14" s="56"/>
      <c r="CG14" s="56"/>
      <c r="CH14" s="56"/>
      <c r="CI14" s="56"/>
      <c r="CJ14" s="56"/>
      <c r="CK14" s="56"/>
      <c r="CL14" s="56"/>
      <c r="CM14" s="56"/>
      <c r="CN14" s="56"/>
      <c r="CO14" s="56"/>
      <c r="CP14" s="56"/>
      <c r="CQ14" s="56"/>
      <c r="CR14" s="56"/>
      <c r="CS14" s="56"/>
      <c r="CT14" s="56"/>
      <c r="CU14" s="56"/>
      <c r="CV14" s="56"/>
      <c r="CW14" s="56"/>
      <c r="CX14" s="56"/>
      <c r="CY14" s="56"/>
      <c r="CZ14" s="56"/>
      <c r="DA14" s="56"/>
      <c r="DB14" s="56"/>
      <c r="DC14" s="56"/>
      <c r="DD14" s="56"/>
      <c r="DE14" s="56"/>
      <c r="DF14" s="56"/>
      <c r="DG14" s="56"/>
      <c r="DH14" s="56"/>
      <c r="DI14" s="56"/>
      <c r="DJ14" s="56"/>
      <c r="DK14" s="56"/>
      <c r="DL14" s="56"/>
      <c r="DM14" s="56"/>
      <c r="DN14" s="56"/>
      <c r="DO14" s="56"/>
      <c r="DP14" s="56"/>
      <c r="DQ14" s="56"/>
      <c r="DR14" s="56"/>
      <c r="DS14" s="56"/>
      <c r="DT14" s="56"/>
      <c r="DU14" s="56"/>
      <c r="DV14" s="56"/>
      <c r="DW14" s="56"/>
      <c r="DX14" s="56"/>
      <c r="DY14" s="56"/>
      <c r="DZ14" s="56"/>
      <c r="EA14" s="56"/>
      <c r="EB14" s="56"/>
      <c r="EC14" s="56"/>
      <c r="ED14" s="56"/>
      <c r="EE14" s="56"/>
      <c r="EF14" s="56"/>
      <c r="EG14" s="56"/>
      <c r="EH14" s="56"/>
      <c r="EI14" s="56"/>
      <c r="EJ14" s="56"/>
      <c r="EK14" s="56"/>
      <c r="EL14" s="56"/>
      <c r="EM14" s="56"/>
      <c r="EN14" s="56"/>
      <c r="EO14" s="56"/>
      <c r="EP14" s="56"/>
      <c r="EQ14" s="56"/>
      <c r="ER14" s="56"/>
      <c r="ES14" s="56"/>
      <c r="ET14" s="56"/>
      <c r="EU14" s="56"/>
      <c r="EV14" s="56"/>
      <c r="EW14" s="56"/>
      <c r="EX14" s="56"/>
      <c r="EY14" s="56"/>
      <c r="EZ14" s="56"/>
      <c r="FA14" s="56"/>
      <c r="FB14" s="56"/>
      <c r="FC14" s="56"/>
      <c r="FD14" s="56"/>
      <c r="FE14" s="56"/>
      <c r="FF14" s="56"/>
      <c r="FG14" s="56"/>
      <c r="FH14" s="56"/>
      <c r="FI14" s="56"/>
      <c r="FJ14" s="56"/>
      <c r="FK14" s="56"/>
      <c r="FL14" s="56"/>
      <c r="FM14" s="56"/>
      <c r="FN14" s="56"/>
      <c r="FO14" s="56"/>
      <c r="FP14" s="56"/>
      <c r="FQ14" s="56"/>
      <c r="FR14" s="56"/>
      <c r="FS14" s="56"/>
      <c r="FT14" s="56"/>
      <c r="FU14" s="56"/>
      <c r="FV14" s="56"/>
    </row>
    <row r="15" spans="1:178" x14ac:dyDescent="0.3">
      <c r="A15" s="4"/>
      <c r="B15" s="82" t="s">
        <v>74</v>
      </c>
      <c r="C15" s="4"/>
      <c r="D15" s="4"/>
      <c r="E15" s="3"/>
      <c r="F15" s="3"/>
      <c r="G15"/>
      <c r="H15"/>
      <c r="I15" s="60"/>
      <c r="J15" s="3"/>
      <c r="K15" s="3"/>
      <c r="V15" s="54">
        <f>-Z15/(Y15-AD24)</f>
        <v>0.56934272404706243</v>
      </c>
      <c r="W15" s="54">
        <f t="shared" ref="W15:W34" si="1">Y15*V15+Z15</f>
        <v>0.71167840505882796</v>
      </c>
      <c r="X15" s="54">
        <f t="shared" ref="X15:X34" si="2">(V15^2+W15^2)^0.5</f>
        <v>0.9113930489379467</v>
      </c>
      <c r="Y15" s="54">
        <f t="shared" ref="Y15:Y34" si="3">(AB15-AB14)/(AA15-AA14)</f>
        <v>-0.50641131038207332</v>
      </c>
      <c r="Z15" s="54">
        <f t="shared" ref="Z15:Z34" si="4">AB15-AA15*Y15</f>
        <v>1</v>
      </c>
      <c r="AA15" s="55">
        <v>0.05</v>
      </c>
      <c r="AB15" s="55">
        <f t="shared" si="0"/>
        <v>0.97467943448089633</v>
      </c>
      <c r="AC15" s="54"/>
      <c r="AD15" s="54">
        <v>20</v>
      </c>
      <c r="AE15" s="54">
        <f>AF19</f>
        <v>0.67685160039713299</v>
      </c>
      <c r="AF15" s="54">
        <f>AE19</f>
        <v>0.54148128031770637</v>
      </c>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56"/>
      <c r="BS15" s="56"/>
      <c r="BT15" s="56"/>
      <c r="BU15" s="56"/>
      <c r="BV15" s="56"/>
      <c r="BW15" s="56"/>
      <c r="BX15" s="56"/>
      <c r="BY15" s="56"/>
      <c r="BZ15" s="56"/>
      <c r="CA15" s="56"/>
      <c r="CB15" s="56"/>
      <c r="CC15" s="56"/>
      <c r="CD15" s="56"/>
      <c r="CE15" s="56"/>
      <c r="CF15" s="56"/>
      <c r="CG15" s="56"/>
      <c r="CH15" s="56"/>
      <c r="CI15" s="56"/>
      <c r="CJ15" s="56"/>
      <c r="CK15" s="56"/>
      <c r="CL15" s="56"/>
      <c r="CM15" s="56"/>
      <c r="CN15" s="56"/>
      <c r="CO15" s="56"/>
      <c r="CP15" s="56"/>
      <c r="CQ15" s="56"/>
      <c r="CR15" s="56"/>
      <c r="CS15" s="56"/>
      <c r="CT15" s="56"/>
      <c r="CU15" s="56"/>
      <c r="CV15" s="56"/>
      <c r="CW15" s="56"/>
      <c r="CX15" s="56"/>
      <c r="CY15" s="56"/>
      <c r="CZ15" s="56"/>
      <c r="DA15" s="56"/>
      <c r="DB15" s="56"/>
      <c r="DC15" s="56"/>
      <c r="DD15" s="56"/>
      <c r="DE15" s="56"/>
      <c r="DF15" s="56"/>
      <c r="DG15" s="56"/>
      <c r="DH15" s="56"/>
      <c r="DI15" s="56"/>
      <c r="DJ15" s="56"/>
      <c r="DK15" s="56"/>
      <c r="DL15" s="56"/>
      <c r="DM15" s="56"/>
      <c r="DN15" s="56"/>
      <c r="DO15" s="56"/>
      <c r="DP15" s="56"/>
      <c r="DQ15" s="56"/>
      <c r="DR15" s="56"/>
      <c r="DS15" s="56"/>
      <c r="DT15" s="56"/>
      <c r="DU15" s="56"/>
      <c r="DV15" s="56"/>
      <c r="DW15" s="56"/>
      <c r="DX15" s="56"/>
      <c r="DY15" s="56"/>
      <c r="DZ15" s="56"/>
      <c r="EA15" s="56"/>
      <c r="EB15" s="56"/>
      <c r="EC15" s="56"/>
      <c r="ED15" s="56"/>
      <c r="EE15" s="56"/>
      <c r="EF15" s="56"/>
      <c r="EG15" s="56"/>
      <c r="EH15" s="56"/>
      <c r="EI15" s="56"/>
      <c r="EJ15" s="56"/>
      <c r="EK15" s="56"/>
      <c r="EL15" s="56"/>
      <c r="EM15" s="56"/>
      <c r="EN15" s="56"/>
      <c r="EO15" s="56"/>
      <c r="EP15" s="56"/>
      <c r="EQ15" s="56"/>
      <c r="ER15" s="56"/>
      <c r="ES15" s="56"/>
      <c r="ET15" s="56"/>
      <c r="EU15" s="56"/>
      <c r="EV15" s="56"/>
      <c r="EW15" s="56"/>
      <c r="EX15" s="56"/>
      <c r="EY15" s="56"/>
      <c r="EZ15" s="56"/>
      <c r="FA15" s="56"/>
      <c r="FB15" s="56"/>
      <c r="FC15" s="56"/>
      <c r="FD15" s="56"/>
      <c r="FE15" s="56"/>
      <c r="FF15" s="56"/>
      <c r="FG15" s="56"/>
      <c r="FH15" s="56"/>
      <c r="FI15" s="56"/>
      <c r="FJ15" s="56"/>
      <c r="FK15" s="56"/>
      <c r="FL15" s="56"/>
      <c r="FM15" s="56"/>
      <c r="FN15" s="56"/>
      <c r="FO15" s="56"/>
      <c r="FP15" s="56"/>
      <c r="FQ15" s="56"/>
      <c r="FR15" s="56"/>
      <c r="FS15" s="56"/>
      <c r="FT15" s="56"/>
      <c r="FU15" s="56"/>
      <c r="FV15" s="56"/>
    </row>
    <row r="16" spans="1:178" x14ac:dyDescent="0.3">
      <c r="A16" s="3"/>
      <c r="B16" s="3"/>
      <c r="C16" s="3"/>
      <c r="D16" s="3"/>
      <c r="E16" s="3"/>
      <c r="F16" s="3"/>
      <c r="G16" s="3"/>
      <c r="H16" s="3"/>
      <c r="I16" s="60"/>
      <c r="J16" s="3"/>
      <c r="K16" s="3"/>
      <c r="V16" s="54">
        <f>Z16/(AD24-Y16)</f>
        <v>0.56537811212723532</v>
      </c>
      <c r="W16" s="54">
        <f t="shared" si="1"/>
        <v>0.70672264015904407</v>
      </c>
      <c r="X16" s="54">
        <f t="shared" si="2"/>
        <v>0.90504657326898175</v>
      </c>
      <c r="Y16" s="54">
        <f t="shared" si="3"/>
        <v>-0.51992272860765132</v>
      </c>
      <c r="Z16" s="54">
        <f t="shared" si="4"/>
        <v>1.0006755709112789</v>
      </c>
      <c r="AA16" s="55">
        <v>0.1</v>
      </c>
      <c r="AB16" s="55">
        <f t="shared" si="0"/>
        <v>0.94868329805051377</v>
      </c>
      <c r="AC16" s="54"/>
      <c r="AD16" s="54"/>
      <c r="AE16" s="54"/>
      <c r="AF16" s="54"/>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c r="CG16" s="56"/>
      <c r="CH16" s="56"/>
      <c r="CI16" s="56"/>
      <c r="CJ16" s="56"/>
      <c r="CK16" s="56"/>
      <c r="CL16" s="56"/>
      <c r="CM16" s="56"/>
      <c r="CN16" s="56"/>
      <c r="CO16" s="56"/>
      <c r="CP16" s="56"/>
      <c r="CQ16" s="56"/>
      <c r="CR16" s="56"/>
      <c r="CS16" s="56"/>
      <c r="CT16" s="56"/>
      <c r="CU16" s="56"/>
      <c r="CV16" s="56"/>
      <c r="CW16" s="56"/>
      <c r="CX16" s="56"/>
      <c r="CY16" s="56"/>
      <c r="CZ16" s="56"/>
      <c r="DA16" s="56"/>
      <c r="DB16" s="56"/>
      <c r="DC16" s="56"/>
      <c r="DD16" s="56"/>
      <c r="DE16" s="56"/>
      <c r="DF16" s="56"/>
      <c r="DG16" s="56"/>
      <c r="DH16" s="56"/>
      <c r="DI16" s="56"/>
      <c r="DJ16" s="56"/>
      <c r="DK16" s="56"/>
      <c r="DL16" s="56"/>
      <c r="DM16" s="56"/>
      <c r="DN16" s="56"/>
      <c r="DO16" s="56"/>
      <c r="DP16" s="56"/>
      <c r="DQ16" s="56"/>
      <c r="DR16" s="56"/>
      <c r="DS16" s="56"/>
      <c r="DT16" s="56"/>
      <c r="DU16" s="56"/>
      <c r="DV16" s="56"/>
      <c r="DW16" s="56"/>
      <c r="DX16" s="56"/>
      <c r="DY16" s="56"/>
      <c r="DZ16" s="56"/>
      <c r="EA16" s="56"/>
      <c r="EB16" s="56"/>
      <c r="EC16" s="56"/>
      <c r="ED16" s="56"/>
      <c r="EE16" s="56"/>
      <c r="EF16" s="56"/>
      <c r="EG16" s="56"/>
      <c r="EH16" s="56"/>
      <c r="EI16" s="56"/>
      <c r="EJ16" s="56"/>
      <c r="EK16" s="56"/>
      <c r="EL16" s="56"/>
      <c r="EM16" s="56"/>
      <c r="EN16" s="56"/>
      <c r="EO16" s="56"/>
      <c r="EP16" s="56"/>
      <c r="EQ16" s="56"/>
      <c r="ER16" s="56"/>
      <c r="ES16" s="56"/>
      <c r="ET16" s="56"/>
      <c r="EU16" s="56"/>
      <c r="EV16" s="56"/>
      <c r="EW16" s="56"/>
      <c r="EX16" s="56"/>
      <c r="EY16" s="56"/>
      <c r="EZ16" s="56"/>
      <c r="FA16" s="56"/>
      <c r="FB16" s="56"/>
      <c r="FC16" s="56"/>
      <c r="FD16" s="56"/>
      <c r="FE16" s="56"/>
      <c r="FF16" s="56"/>
      <c r="FG16" s="56"/>
      <c r="FH16" s="56"/>
      <c r="FI16" s="56"/>
      <c r="FJ16" s="56"/>
      <c r="FK16" s="56"/>
      <c r="FL16" s="56"/>
      <c r="FM16" s="56"/>
      <c r="FN16" s="56"/>
      <c r="FO16" s="56"/>
      <c r="FP16" s="56"/>
      <c r="FQ16" s="56"/>
      <c r="FR16" s="56"/>
      <c r="FS16" s="56"/>
      <c r="FT16" s="56"/>
      <c r="FU16" s="56"/>
      <c r="FV16" s="56"/>
    </row>
    <row r="17" spans="1:178" x14ac:dyDescent="0.3">
      <c r="B17" s="54" t="s">
        <v>63</v>
      </c>
      <c r="E17" s="3"/>
      <c r="F17" s="3"/>
      <c r="G17" s="60"/>
      <c r="H17" s="3"/>
      <c r="I17" s="3"/>
      <c r="V17" s="54">
        <f>Z17/(AD24-Y17)</f>
        <v>0.56155659107058964</v>
      </c>
      <c r="W17" s="54">
        <f t="shared" si="1"/>
        <v>0.70194573883823708</v>
      </c>
      <c r="X17" s="54">
        <f t="shared" si="2"/>
        <v>0.89892915474356483</v>
      </c>
      <c r="Y17" s="54">
        <f t="shared" si="3"/>
        <v>-0.53457704642450043</v>
      </c>
      <c r="Z17" s="54">
        <f t="shared" si="4"/>
        <v>1.0021410026929638</v>
      </c>
      <c r="AA17" s="55">
        <v>0.15</v>
      </c>
      <c r="AB17" s="55">
        <f t="shared" si="0"/>
        <v>0.92195444572928875</v>
      </c>
      <c r="AC17" s="54"/>
      <c r="AD17" s="54"/>
      <c r="AE17" s="54"/>
      <c r="AF17" s="54">
        <f>MIN(X15:X34)</f>
        <v>0.86679297752961904</v>
      </c>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c r="CG17" s="56"/>
      <c r="CH17" s="56"/>
      <c r="CI17" s="56"/>
      <c r="CJ17" s="56"/>
      <c r="CK17" s="56"/>
      <c r="CL17" s="56"/>
      <c r="CM17" s="56"/>
      <c r="CN17" s="56"/>
      <c r="CO17" s="56"/>
      <c r="CP17" s="56"/>
      <c r="CQ17" s="56"/>
      <c r="CR17" s="56"/>
      <c r="CS17" s="56"/>
      <c r="CT17" s="56"/>
      <c r="CU17" s="56"/>
      <c r="CV17" s="56"/>
      <c r="CW17" s="56"/>
      <c r="CX17" s="56"/>
      <c r="CY17" s="56"/>
      <c r="CZ17" s="56"/>
      <c r="DA17" s="56"/>
      <c r="DB17" s="56"/>
      <c r="DC17" s="56"/>
      <c r="DD17" s="56"/>
      <c r="DE17" s="56"/>
      <c r="DF17" s="56"/>
      <c r="DG17" s="56"/>
      <c r="DH17" s="56"/>
      <c r="DI17" s="56"/>
      <c r="DJ17" s="56"/>
      <c r="DK17" s="56"/>
      <c r="DL17" s="56"/>
      <c r="DM17" s="56"/>
      <c r="DN17" s="56"/>
      <c r="DO17" s="56"/>
      <c r="DP17" s="56"/>
      <c r="DQ17" s="56"/>
      <c r="DR17" s="56"/>
      <c r="DS17" s="56"/>
      <c r="DT17" s="56"/>
      <c r="DU17" s="56"/>
      <c r="DV17" s="56"/>
      <c r="DW17" s="56"/>
      <c r="DX17" s="56"/>
      <c r="DY17" s="56"/>
      <c r="DZ17" s="56"/>
      <c r="EA17" s="56"/>
      <c r="EB17" s="56"/>
      <c r="EC17" s="56"/>
      <c r="ED17" s="56"/>
      <c r="EE17" s="56"/>
      <c r="EF17" s="56"/>
      <c r="EG17" s="56"/>
      <c r="EH17" s="56"/>
      <c r="EI17" s="56"/>
      <c r="EJ17" s="56"/>
      <c r="EK17" s="56"/>
      <c r="EL17" s="56"/>
      <c r="EM17" s="56"/>
      <c r="EN17" s="56"/>
      <c r="EO17" s="56"/>
      <c r="EP17" s="56"/>
      <c r="EQ17" s="56"/>
      <c r="ER17" s="56"/>
      <c r="ES17" s="56"/>
      <c r="ET17" s="56"/>
      <c r="EU17" s="56"/>
      <c r="EV17" s="56"/>
      <c r="EW17" s="56"/>
      <c r="EX17" s="56"/>
      <c r="EY17" s="56"/>
      <c r="EZ17" s="56"/>
      <c r="FA17" s="56"/>
      <c r="FB17" s="56"/>
      <c r="FC17" s="56"/>
      <c r="FD17" s="56"/>
      <c r="FE17" s="56"/>
      <c r="FF17" s="56"/>
      <c r="FG17" s="56"/>
      <c r="FH17" s="56"/>
      <c r="FI17" s="56"/>
      <c r="FJ17" s="56"/>
      <c r="FK17" s="56"/>
      <c r="FL17" s="56"/>
      <c r="FM17" s="56"/>
      <c r="FN17" s="56"/>
      <c r="FO17" s="56"/>
      <c r="FP17" s="56"/>
      <c r="FQ17" s="56"/>
      <c r="FR17" s="56"/>
      <c r="FS17" s="56"/>
      <c r="FT17" s="56"/>
      <c r="FU17" s="56"/>
      <c r="FV17" s="56"/>
    </row>
    <row r="18" spans="1:178" ht="15" x14ac:dyDescent="0.35">
      <c r="B18" s="57" t="s">
        <v>69</v>
      </c>
      <c r="C18" s="74">
        <v>15</v>
      </c>
      <c r="D18" s="58" t="s">
        <v>58</v>
      </c>
      <c r="E18" s="3"/>
      <c r="F18" s="3"/>
      <c r="G18" s="60"/>
      <c r="H18" s="3"/>
      <c r="I18" s="3"/>
      <c r="V18" s="54">
        <f>Z18/(AD24-Y18)</f>
        <v>0.55790672110190465</v>
      </c>
      <c r="W18" s="54">
        <f t="shared" si="1"/>
        <v>0.69738340137738086</v>
      </c>
      <c r="X18" s="54">
        <f t="shared" si="2"/>
        <v>0.89308651202857359</v>
      </c>
      <c r="Y18" s="54">
        <f t="shared" si="3"/>
        <v>-0.55054509458745771</v>
      </c>
      <c r="Z18" s="54">
        <f t="shared" si="4"/>
        <v>1.0045362099174073</v>
      </c>
      <c r="AA18" s="55">
        <v>0.2</v>
      </c>
      <c r="AB18" s="55">
        <f t="shared" si="0"/>
        <v>0.89442719099991586</v>
      </c>
      <c r="AC18" s="54"/>
      <c r="AD18" s="54"/>
      <c r="AE18" s="54"/>
      <c r="AF18" s="54"/>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c r="CG18" s="56"/>
      <c r="CH18" s="56"/>
      <c r="CI18" s="56"/>
      <c r="CJ18" s="56"/>
      <c r="CK18" s="56"/>
      <c r="CL18" s="56"/>
      <c r="CM18" s="56"/>
      <c r="CN18" s="56"/>
      <c r="CO18" s="56"/>
      <c r="CP18" s="56"/>
      <c r="CQ18" s="56"/>
      <c r="CR18" s="56"/>
      <c r="CS18" s="56"/>
      <c r="CT18" s="56"/>
      <c r="CU18" s="56"/>
      <c r="CV18" s="56"/>
      <c r="CW18" s="56"/>
      <c r="CX18" s="56"/>
      <c r="CY18" s="56"/>
      <c r="CZ18" s="56"/>
      <c r="DA18" s="56"/>
      <c r="DB18" s="56"/>
      <c r="DC18" s="56"/>
      <c r="DD18" s="56"/>
      <c r="DE18" s="56"/>
      <c r="DF18" s="56"/>
      <c r="DG18" s="56"/>
      <c r="DH18" s="56"/>
      <c r="DI18" s="56"/>
      <c r="DJ18" s="56"/>
      <c r="DK18" s="56"/>
      <c r="DL18" s="56"/>
      <c r="DM18" s="56"/>
      <c r="DN18" s="56"/>
      <c r="DO18" s="56"/>
      <c r="DP18" s="56"/>
      <c r="DQ18" s="56"/>
      <c r="DR18" s="56"/>
      <c r="DS18" s="56"/>
      <c r="DT18" s="56"/>
      <c r="DU18" s="56"/>
      <c r="DV18" s="56"/>
      <c r="DW18" s="56"/>
      <c r="DX18" s="56"/>
      <c r="DY18" s="56"/>
      <c r="DZ18" s="56"/>
      <c r="EA18" s="56"/>
      <c r="EB18" s="56"/>
      <c r="EC18" s="56"/>
      <c r="ED18" s="56"/>
      <c r="EE18" s="56"/>
      <c r="EF18" s="56"/>
      <c r="EG18" s="56"/>
      <c r="EH18" s="56"/>
      <c r="EI18" s="56"/>
      <c r="EJ18" s="56"/>
      <c r="EK18" s="56"/>
      <c r="EL18" s="56"/>
      <c r="EM18" s="56"/>
      <c r="EN18" s="56"/>
      <c r="EO18" s="56"/>
      <c r="EP18" s="56"/>
      <c r="EQ18" s="56"/>
      <c r="ER18" s="56"/>
      <c r="ES18" s="56"/>
      <c r="ET18" s="56"/>
      <c r="EU18" s="56"/>
      <c r="EV18" s="56"/>
      <c r="EW18" s="56"/>
      <c r="EX18" s="56"/>
      <c r="EY18" s="56"/>
      <c r="EZ18" s="56"/>
      <c r="FA18" s="56"/>
      <c r="FB18" s="56"/>
      <c r="FC18" s="56"/>
      <c r="FD18" s="56"/>
      <c r="FE18" s="56"/>
      <c r="FF18" s="56"/>
      <c r="FG18" s="56"/>
      <c r="FH18" s="56"/>
      <c r="FI18" s="56"/>
      <c r="FJ18" s="56"/>
      <c r="FK18" s="56"/>
      <c r="FL18" s="56"/>
      <c r="FM18" s="56"/>
      <c r="FN18" s="56"/>
      <c r="FO18" s="56"/>
      <c r="FP18" s="56"/>
      <c r="FQ18" s="56"/>
      <c r="FR18" s="56"/>
      <c r="FS18" s="56"/>
      <c r="FT18" s="56"/>
      <c r="FU18" s="56"/>
      <c r="FV18" s="56"/>
    </row>
    <row r="19" spans="1:178" ht="15" x14ac:dyDescent="0.35">
      <c r="B19" s="57" t="s">
        <v>75</v>
      </c>
      <c r="C19" s="74">
        <v>30</v>
      </c>
      <c r="D19" s="58" t="s">
        <v>58</v>
      </c>
      <c r="E19" s="3"/>
      <c r="F19" s="3"/>
      <c r="G19" s="60"/>
      <c r="H19" s="3"/>
      <c r="I19" s="3"/>
      <c r="V19" s="54">
        <f>Z19/(AD24-Y19)</f>
        <v>0.55446343286537358</v>
      </c>
      <c r="W19" s="54">
        <f t="shared" si="1"/>
        <v>0.69307929108171695</v>
      </c>
      <c r="X19" s="54">
        <f t="shared" si="2"/>
        <v>0.8875745614376237</v>
      </c>
      <c r="Y19" s="54">
        <f t="shared" si="3"/>
        <v>-0.56803574430954529</v>
      </c>
      <c r="Z19" s="54">
        <f t="shared" si="4"/>
        <v>1.008034339861825</v>
      </c>
      <c r="AA19" s="55">
        <v>0.25</v>
      </c>
      <c r="AB19" s="55">
        <f t="shared" si="0"/>
        <v>0.8660254037844386</v>
      </c>
      <c r="AC19" s="54"/>
      <c r="AD19" s="54"/>
      <c r="AE19" s="54">
        <f>INDEX(V15:V34,MATCH(AF17,X15:X34,0))</f>
        <v>0.54148128031770637</v>
      </c>
      <c r="AF19" s="54">
        <f>INDEX(W15:W34,MATCH(AF17,X15:X34,0))</f>
        <v>0.67685160039713299</v>
      </c>
      <c r="AG19" s="54"/>
      <c r="AH19" s="54"/>
      <c r="AI19" s="54"/>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c r="CG19" s="56"/>
      <c r="CH19" s="56"/>
      <c r="CI19" s="56"/>
      <c r="CJ19" s="56"/>
      <c r="CK19" s="56"/>
      <c r="CL19" s="56"/>
      <c r="CM19" s="56"/>
      <c r="CN19" s="56"/>
      <c r="CO19" s="56"/>
      <c r="CP19" s="56"/>
      <c r="CQ19" s="56"/>
      <c r="CR19" s="56"/>
      <c r="CS19" s="56"/>
      <c r="CT19" s="56"/>
      <c r="CU19" s="56"/>
      <c r="CV19" s="56"/>
      <c r="CW19" s="56"/>
      <c r="CX19" s="56"/>
      <c r="CY19" s="56"/>
      <c r="CZ19" s="56"/>
      <c r="DA19" s="56"/>
      <c r="DB19" s="56"/>
      <c r="DC19" s="56"/>
      <c r="DD19" s="56"/>
      <c r="DE19" s="56"/>
      <c r="DF19" s="56"/>
      <c r="DG19" s="56"/>
      <c r="DH19" s="56"/>
      <c r="DI19" s="56"/>
      <c r="DJ19" s="56"/>
      <c r="DK19" s="56"/>
      <c r="DL19" s="56"/>
      <c r="DM19" s="56"/>
      <c r="DN19" s="56"/>
      <c r="DO19" s="56"/>
      <c r="DP19" s="56"/>
      <c r="DQ19" s="56"/>
      <c r="DR19" s="56"/>
      <c r="DS19" s="56"/>
      <c r="DT19" s="56"/>
      <c r="DU19" s="56"/>
      <c r="DV19" s="56"/>
      <c r="DW19" s="56"/>
      <c r="DX19" s="56"/>
      <c r="DY19" s="56"/>
      <c r="DZ19" s="56"/>
      <c r="EA19" s="56"/>
      <c r="EB19" s="56"/>
      <c r="EC19" s="56"/>
      <c r="ED19" s="56"/>
      <c r="EE19" s="56"/>
      <c r="EF19" s="56"/>
      <c r="EG19" s="56"/>
      <c r="EH19" s="56"/>
      <c r="EI19" s="56"/>
      <c r="EJ19" s="56"/>
      <c r="EK19" s="56"/>
      <c r="EL19" s="56"/>
      <c r="EM19" s="56"/>
      <c r="EN19" s="56"/>
      <c r="EO19" s="56"/>
      <c r="EP19" s="56"/>
      <c r="EQ19" s="56"/>
      <c r="ER19" s="56"/>
      <c r="ES19" s="56"/>
      <c r="ET19" s="56"/>
      <c r="EU19" s="56"/>
      <c r="EV19" s="56"/>
      <c r="EW19" s="56"/>
      <c r="EX19" s="56"/>
      <c r="EY19" s="56"/>
      <c r="EZ19" s="56"/>
      <c r="FA19" s="56"/>
      <c r="FB19" s="56"/>
      <c r="FC19" s="56"/>
      <c r="FD19" s="56"/>
      <c r="FE19" s="56"/>
      <c r="FF19" s="56"/>
      <c r="FG19" s="56"/>
      <c r="FH19" s="56"/>
      <c r="FI19" s="56"/>
      <c r="FJ19" s="56"/>
      <c r="FK19" s="56"/>
      <c r="FL19" s="56"/>
      <c r="FM19" s="56"/>
      <c r="FN19" s="56"/>
      <c r="FO19" s="56"/>
      <c r="FP19" s="56"/>
      <c r="FQ19" s="56"/>
      <c r="FR19" s="56"/>
      <c r="FS19" s="56"/>
      <c r="FT19" s="61"/>
      <c r="FU19" s="61"/>
      <c r="FV19" s="61"/>
    </row>
    <row r="20" spans="1:178" x14ac:dyDescent="0.3">
      <c r="B20" s="3"/>
      <c r="C20" s="3"/>
      <c r="D20" s="3"/>
      <c r="E20" s="3"/>
      <c r="F20" s="3"/>
      <c r="G20" s="60"/>
      <c r="H20" s="3"/>
      <c r="I20" s="3"/>
      <c r="V20" s="54">
        <f>Z20/(AD24-Y20)</f>
        <v>0.55126986921084631</v>
      </c>
      <c r="W20" s="54">
        <f t="shared" si="1"/>
        <v>0.68908733651355791</v>
      </c>
      <c r="X20" s="54">
        <f t="shared" si="2"/>
        <v>0.88246236522760169</v>
      </c>
      <c r="Y20" s="54">
        <f t="shared" si="3"/>
        <v>-0.58730754500726079</v>
      </c>
      <c r="Z20" s="54">
        <f t="shared" si="4"/>
        <v>1.0128522900362538</v>
      </c>
      <c r="AA20" s="55">
        <v>0.3</v>
      </c>
      <c r="AB20" s="55">
        <f t="shared" si="0"/>
        <v>0.83666002653407556</v>
      </c>
      <c r="AC20" s="54"/>
      <c r="AD20" s="54"/>
      <c r="AE20" s="54"/>
      <c r="AF20" s="54">
        <f>(AE19^2+AF19^2)^0.5</f>
        <v>0.86679297752961904</v>
      </c>
      <c r="AG20" s="54"/>
      <c r="AH20" s="54"/>
      <c r="AI20" s="54"/>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c r="CG20" s="56"/>
      <c r="CH20" s="56"/>
      <c r="CI20" s="56"/>
      <c r="CJ20" s="56"/>
      <c r="CK20" s="56"/>
      <c r="CL20" s="56"/>
      <c r="CM20" s="56"/>
      <c r="CN20" s="56"/>
      <c r="CO20" s="56"/>
      <c r="CP20" s="56"/>
      <c r="CQ20" s="56"/>
      <c r="CR20" s="56"/>
      <c r="CS20" s="56"/>
      <c r="CT20" s="56"/>
      <c r="CU20" s="56"/>
      <c r="CV20" s="56"/>
      <c r="CW20" s="56"/>
      <c r="CX20" s="56"/>
      <c r="CY20" s="56"/>
      <c r="CZ20" s="56"/>
      <c r="DA20" s="56"/>
      <c r="DB20" s="56"/>
      <c r="DC20" s="56"/>
      <c r="DD20" s="56"/>
      <c r="DE20" s="56"/>
      <c r="DF20" s="56"/>
      <c r="DG20" s="56"/>
      <c r="DH20" s="56"/>
      <c r="DI20" s="56"/>
      <c r="DJ20" s="56"/>
      <c r="DK20" s="56"/>
      <c r="DL20" s="56"/>
      <c r="DM20" s="56"/>
      <c r="DN20" s="56"/>
      <c r="DO20" s="56"/>
      <c r="DP20" s="56"/>
      <c r="DQ20" s="56"/>
      <c r="DR20" s="56"/>
      <c r="DS20" s="56"/>
      <c r="DT20" s="56"/>
      <c r="DU20" s="56"/>
      <c r="DV20" s="56"/>
      <c r="DW20" s="56"/>
      <c r="DX20" s="56"/>
      <c r="DY20" s="56"/>
      <c r="DZ20" s="56"/>
      <c r="EA20" s="56"/>
      <c r="EB20" s="56"/>
      <c r="EC20" s="56"/>
      <c r="ED20" s="56"/>
      <c r="EE20" s="56"/>
      <c r="EF20" s="56"/>
      <c r="EG20" s="56"/>
      <c r="EH20" s="56"/>
      <c r="EI20" s="56"/>
      <c r="EJ20" s="56"/>
      <c r="EK20" s="56"/>
      <c r="EL20" s="56"/>
      <c r="EM20" s="56"/>
      <c r="EN20" s="56"/>
      <c r="EO20" s="56"/>
      <c r="EP20" s="56"/>
      <c r="EQ20" s="56"/>
      <c r="ER20" s="56"/>
      <c r="ES20" s="56"/>
      <c r="ET20" s="56"/>
      <c r="EU20" s="56"/>
      <c r="EV20" s="56"/>
      <c r="EW20" s="56"/>
      <c r="EX20" s="56"/>
      <c r="EY20" s="56"/>
      <c r="EZ20" s="56"/>
      <c r="FA20" s="56"/>
      <c r="FB20" s="56"/>
      <c r="FC20" s="56"/>
      <c r="FD20" s="56"/>
      <c r="FE20" s="56"/>
      <c r="FF20" s="56"/>
      <c r="FG20" s="56"/>
      <c r="FH20" s="56"/>
      <c r="FI20" s="56"/>
      <c r="FJ20" s="56"/>
      <c r="FK20" s="56"/>
      <c r="FL20" s="56"/>
      <c r="FM20" s="56"/>
      <c r="FN20" s="56"/>
      <c r="FO20" s="56"/>
      <c r="FP20" s="56"/>
      <c r="FQ20" s="56"/>
      <c r="FR20" s="56"/>
      <c r="FS20" s="56"/>
      <c r="FT20" s="61"/>
      <c r="FU20" s="61"/>
      <c r="FV20" s="61"/>
    </row>
    <row r="21" spans="1:178" x14ac:dyDescent="0.3">
      <c r="B21" s="54" t="s">
        <v>64</v>
      </c>
      <c r="E21" s="62"/>
      <c r="F21" s="3"/>
      <c r="G21" s="60"/>
      <c r="H21" s="3"/>
      <c r="I21" s="3"/>
      <c r="V21" s="54">
        <f>Z21/(AD24-Y21)</f>
        <v>0.54837991271688991</v>
      </c>
      <c r="W21" s="54">
        <f t="shared" si="1"/>
        <v>0.68547489089611235</v>
      </c>
      <c r="X21" s="54">
        <f t="shared" si="2"/>
        <v>0.87783617760970689</v>
      </c>
      <c r="Y21" s="54">
        <f t="shared" si="3"/>
        <v>-0.60868503408441088</v>
      </c>
      <c r="Z21" s="54">
        <f t="shared" si="4"/>
        <v>1.0192655367593988</v>
      </c>
      <c r="AA21" s="55">
        <v>0.35</v>
      </c>
      <c r="AB21" s="55">
        <f t="shared" si="0"/>
        <v>0.80622577482985502</v>
      </c>
      <c r="AC21" s="54"/>
      <c r="AD21" s="54"/>
      <c r="AE21" s="54"/>
      <c r="AF21" s="54"/>
      <c r="AG21" s="54"/>
      <c r="AH21" s="54"/>
      <c r="AI21" s="54"/>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c r="DQ21" s="56"/>
      <c r="DR21" s="56"/>
      <c r="DS21" s="56"/>
      <c r="DT21" s="56"/>
      <c r="DU21" s="56"/>
      <c r="DV21" s="56"/>
      <c r="DW21" s="56"/>
      <c r="DX21" s="56"/>
      <c r="DY21" s="56"/>
      <c r="DZ21" s="56"/>
      <c r="EA21" s="56"/>
      <c r="EB21" s="56"/>
      <c r="EC21" s="56"/>
      <c r="ED21" s="56"/>
      <c r="EE21" s="56"/>
      <c r="EF21" s="56"/>
      <c r="EG21" s="56"/>
      <c r="EH21" s="56"/>
      <c r="EI21" s="56"/>
      <c r="EJ21" s="56"/>
      <c r="EK21" s="56"/>
      <c r="EL21" s="56"/>
      <c r="EM21" s="56"/>
      <c r="EN21" s="56"/>
      <c r="EO21" s="56"/>
      <c r="EP21" s="56"/>
      <c r="EQ21" s="56"/>
      <c r="ER21" s="56"/>
      <c r="ES21" s="56"/>
      <c r="ET21" s="56"/>
      <c r="EU21" s="56"/>
      <c r="EV21" s="56"/>
      <c r="EW21" s="56"/>
      <c r="EX21" s="56"/>
      <c r="EY21" s="56"/>
      <c r="EZ21" s="56"/>
      <c r="FA21" s="56"/>
      <c r="FB21" s="56"/>
      <c r="FC21" s="56"/>
      <c r="FD21" s="56"/>
      <c r="FE21" s="56"/>
      <c r="FF21" s="56"/>
      <c r="FG21" s="56"/>
      <c r="FH21" s="56"/>
      <c r="FI21" s="56"/>
      <c r="FJ21" s="56"/>
      <c r="FK21" s="56"/>
      <c r="FL21" s="56"/>
      <c r="FM21" s="56"/>
      <c r="FN21" s="56"/>
      <c r="FO21" s="56"/>
      <c r="FP21" s="56"/>
      <c r="FQ21" s="56"/>
      <c r="FR21" s="56"/>
      <c r="FS21" s="56"/>
      <c r="FT21" s="61"/>
      <c r="FU21" s="61"/>
      <c r="FV21" s="61"/>
    </row>
    <row r="22" spans="1:178" ht="15" x14ac:dyDescent="0.35">
      <c r="B22" s="57" t="s">
        <v>78</v>
      </c>
      <c r="C22" s="74">
        <v>25</v>
      </c>
      <c r="D22" s="58" t="s">
        <v>58</v>
      </c>
      <c r="E22" s="63"/>
      <c r="F22" s="3"/>
      <c r="G22" s="60"/>
      <c r="H22" s="3"/>
      <c r="I22" s="3"/>
      <c r="V22" s="54">
        <f>Z22/(AD24-Y22)</f>
        <v>0.5458617223254516</v>
      </c>
      <c r="W22" s="54">
        <f t="shared" si="1"/>
        <v>0.68232715290681445</v>
      </c>
      <c r="X22" s="54">
        <f t="shared" si="2"/>
        <v>0.87380510612723472</v>
      </c>
      <c r="Y22" s="54">
        <f t="shared" si="3"/>
        <v>-0.63258211176743184</v>
      </c>
      <c r="Z22" s="54">
        <f t="shared" si="4"/>
        <v>1.0276295139484561</v>
      </c>
      <c r="AA22" s="55">
        <v>0.4</v>
      </c>
      <c r="AB22" s="55">
        <f t="shared" si="0"/>
        <v>0.7745966692414834</v>
      </c>
      <c r="AC22" s="54"/>
      <c r="AD22" s="64">
        <f>C27</f>
        <v>0.6</v>
      </c>
      <c r="AE22" s="64">
        <f>C29</f>
        <v>0.75</v>
      </c>
      <c r="AF22" s="54"/>
      <c r="AG22" s="54"/>
      <c r="AH22" s="54"/>
      <c r="AI22" s="54"/>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c r="CG22" s="56"/>
      <c r="CH22" s="56"/>
      <c r="CI22" s="56"/>
      <c r="CJ22" s="56"/>
      <c r="CK22" s="56"/>
      <c r="CL22" s="56"/>
      <c r="CM22" s="56"/>
      <c r="CN22" s="56"/>
      <c r="CO22" s="56"/>
      <c r="CP22" s="56"/>
      <c r="CQ22" s="56"/>
      <c r="CR22" s="56"/>
      <c r="CS22" s="56"/>
      <c r="CT22" s="56"/>
      <c r="CU22" s="56"/>
      <c r="CV22" s="56"/>
      <c r="CW22" s="56"/>
      <c r="CX22" s="56"/>
      <c r="CY22" s="56"/>
      <c r="CZ22" s="56"/>
      <c r="DA22" s="56"/>
      <c r="DB22" s="56"/>
      <c r="DC22" s="56"/>
      <c r="DD22" s="56"/>
      <c r="DE22" s="56"/>
      <c r="DF22" s="56"/>
      <c r="DG22" s="56"/>
      <c r="DH22" s="56"/>
      <c r="DI22" s="56"/>
      <c r="DJ22" s="56"/>
      <c r="DK22" s="56"/>
      <c r="DL22" s="56"/>
      <c r="DM22" s="56"/>
      <c r="DN22" s="56"/>
      <c r="DO22" s="56"/>
      <c r="DP22" s="56"/>
      <c r="DQ22" s="56"/>
      <c r="DR22" s="56"/>
      <c r="DS22" s="56"/>
      <c r="DT22" s="56"/>
      <c r="DU22" s="56"/>
      <c r="DV22" s="56"/>
      <c r="DW22" s="56"/>
      <c r="DX22" s="56"/>
      <c r="DY22" s="56"/>
      <c r="DZ22" s="56"/>
      <c r="EA22" s="56"/>
      <c r="EB22" s="56"/>
      <c r="EC22" s="56"/>
      <c r="ED22" s="56"/>
      <c r="EE22" s="56"/>
      <c r="EF22" s="56"/>
      <c r="EG22" s="56"/>
      <c r="EH22" s="56"/>
      <c r="EI22" s="56"/>
      <c r="EJ22" s="56"/>
      <c r="EK22" s="56"/>
      <c r="EL22" s="56"/>
      <c r="EM22" s="56"/>
      <c r="EN22" s="56"/>
      <c r="EO22" s="56"/>
      <c r="EP22" s="56"/>
      <c r="EQ22" s="56"/>
      <c r="ER22" s="56"/>
      <c r="ES22" s="56"/>
      <c r="ET22" s="56"/>
      <c r="EU22" s="56"/>
      <c r="EV22" s="56"/>
      <c r="EW22" s="56"/>
      <c r="EX22" s="56"/>
      <c r="EY22" s="56"/>
      <c r="EZ22" s="56"/>
      <c r="FA22" s="56"/>
      <c r="FB22" s="56"/>
      <c r="FC22" s="56"/>
      <c r="FD22" s="56"/>
      <c r="FE22" s="56"/>
      <c r="FF22" s="56"/>
      <c r="FG22" s="56"/>
      <c r="FH22" s="56"/>
      <c r="FI22" s="56"/>
      <c r="FJ22" s="56"/>
      <c r="FK22" s="56"/>
      <c r="FL22" s="56"/>
      <c r="FM22" s="56"/>
      <c r="FN22" s="56"/>
      <c r="FO22" s="56"/>
      <c r="FP22" s="56"/>
      <c r="FQ22" s="56"/>
      <c r="FR22" s="56"/>
      <c r="FS22" s="56"/>
      <c r="FT22" s="61"/>
      <c r="FU22" s="61"/>
      <c r="FV22" s="61"/>
    </row>
    <row r="23" spans="1:178" ht="15" x14ac:dyDescent="0.35">
      <c r="B23" s="57" t="s">
        <v>80</v>
      </c>
      <c r="C23" s="74">
        <v>40</v>
      </c>
      <c r="D23" s="58" t="s">
        <v>58</v>
      </c>
      <c r="F23" s="3"/>
      <c r="G23" s="60"/>
      <c r="H23" s="3"/>
      <c r="I23" s="3"/>
      <c r="V23" s="54">
        <f>Z23/(AD24-Y23)</f>
        <v>0.54380279302958567</v>
      </c>
      <c r="W23" s="54">
        <f t="shared" si="1"/>
        <v>0.67975349128698204</v>
      </c>
      <c r="X23" s="54">
        <f t="shared" si="2"/>
        <v>0.87050921110785473</v>
      </c>
      <c r="Y23" s="54">
        <f t="shared" si="3"/>
        <v>-0.65953641063834179</v>
      </c>
      <c r="Z23" s="54">
        <f t="shared" si="4"/>
        <v>1.0384112334968201</v>
      </c>
      <c r="AA23" s="55">
        <v>0.45</v>
      </c>
      <c r="AB23" s="55">
        <f t="shared" si="0"/>
        <v>0.74161984870956632</v>
      </c>
      <c r="AC23" s="54"/>
      <c r="AD23" s="54"/>
      <c r="AE23" s="54"/>
      <c r="AF23" s="54"/>
      <c r="AG23" s="54"/>
      <c r="AH23" s="54"/>
      <c r="AI23" s="54"/>
      <c r="AJ23" s="54"/>
      <c r="AK23" s="54"/>
      <c r="AL23" s="54"/>
      <c r="AM23" s="54"/>
      <c r="AN23" s="54"/>
      <c r="AO23" s="54"/>
      <c r="AP23" s="54"/>
      <c r="AQ23" s="54"/>
      <c r="AR23" s="54"/>
      <c r="AS23" s="54"/>
      <c r="AT23" s="54"/>
      <c r="AU23" s="54"/>
      <c r="AV23" s="54"/>
      <c r="AW23" s="54"/>
      <c r="AX23" s="54"/>
      <c r="AY23" s="54"/>
      <c r="AZ23" s="54"/>
      <c r="BA23" s="54"/>
      <c r="BB23" s="54"/>
      <c r="BC23" s="54"/>
      <c r="BD23" s="54"/>
      <c r="BE23" s="54"/>
      <c r="BF23" s="54"/>
      <c r="BG23" s="54"/>
      <c r="BH23" s="54"/>
      <c r="BI23" s="54"/>
      <c r="BJ23" s="54"/>
      <c r="BK23" s="54"/>
      <c r="BL23" s="54"/>
      <c r="BM23" s="54"/>
      <c r="BN23" s="54"/>
      <c r="BO23" s="54"/>
      <c r="BP23" s="54"/>
      <c r="BQ23" s="54"/>
      <c r="BR23" s="54"/>
      <c r="BS23" s="54"/>
      <c r="BT23" s="54"/>
      <c r="BU23" s="54"/>
      <c r="BV23" s="54"/>
      <c r="BW23" s="54"/>
      <c r="BX23" s="54"/>
      <c r="BY23" s="54"/>
      <c r="BZ23" s="54"/>
      <c r="CA23" s="54"/>
      <c r="CB23" s="54"/>
      <c r="CC23" s="54"/>
      <c r="CD23" s="54"/>
      <c r="CE23" s="54"/>
      <c r="CF23" s="54"/>
      <c r="CG23" s="54"/>
      <c r="CH23" s="54"/>
      <c r="CI23" s="54"/>
      <c r="CJ23" s="54"/>
      <c r="CK23" s="54"/>
      <c r="CL23" s="54"/>
      <c r="CM23" s="54"/>
      <c r="CN23" s="54"/>
      <c r="CO23" s="54"/>
      <c r="CP23" s="54"/>
      <c r="CQ23" s="54"/>
      <c r="CR23" s="54"/>
      <c r="CS23" s="54"/>
      <c r="CT23" s="54"/>
      <c r="CU23" s="54"/>
      <c r="CV23" s="54"/>
      <c r="CW23" s="54"/>
      <c r="CX23" s="54"/>
      <c r="CY23" s="54"/>
      <c r="CZ23" s="54"/>
      <c r="DA23" s="54"/>
      <c r="DB23" s="54"/>
      <c r="DC23" s="54"/>
      <c r="DD23" s="54"/>
      <c r="DE23" s="54"/>
      <c r="DF23" s="54"/>
      <c r="DG23" s="54"/>
      <c r="DH23" s="54"/>
      <c r="DI23" s="54"/>
      <c r="DJ23" s="54"/>
      <c r="DK23" s="54"/>
      <c r="DL23" s="54"/>
      <c r="DM23" s="54"/>
      <c r="DN23" s="54"/>
      <c r="DO23" s="54"/>
      <c r="DP23" s="54"/>
      <c r="DQ23" s="54"/>
      <c r="DR23" s="54"/>
      <c r="DS23" s="54"/>
      <c r="DT23" s="54"/>
      <c r="DU23" s="54"/>
      <c r="DV23" s="54"/>
      <c r="DW23" s="54"/>
      <c r="DX23" s="54"/>
      <c r="DY23" s="54"/>
      <c r="DZ23" s="54"/>
      <c r="EA23" s="54"/>
      <c r="EB23" s="54"/>
      <c r="EC23" s="54"/>
      <c r="ED23" s="54"/>
      <c r="EE23" s="54"/>
      <c r="EF23" s="54"/>
      <c r="EG23" s="54"/>
      <c r="EH23" s="54"/>
      <c r="EI23" s="54"/>
      <c r="EJ23" s="54"/>
      <c r="EK23" s="54"/>
      <c r="EL23" s="54"/>
      <c r="EM23" s="54"/>
      <c r="EN23" s="54"/>
      <c r="EO23" s="54"/>
      <c r="EP23" s="54"/>
      <c r="EQ23" s="54"/>
      <c r="ER23" s="54"/>
      <c r="ES23" s="54"/>
      <c r="ET23" s="54"/>
      <c r="EU23" s="54"/>
      <c r="EV23" s="54"/>
      <c r="EW23" s="54"/>
      <c r="EX23" s="54"/>
      <c r="EY23" s="54"/>
      <c r="EZ23" s="54"/>
      <c r="FA23" s="54"/>
      <c r="FB23" s="54"/>
      <c r="FC23" s="54"/>
      <c r="FD23" s="54"/>
      <c r="FE23" s="54"/>
      <c r="FF23" s="54"/>
      <c r="FG23" s="54"/>
      <c r="FH23" s="54"/>
      <c r="FI23" s="54"/>
      <c r="FJ23" s="54"/>
      <c r="FK23" s="54"/>
      <c r="FL23" s="54"/>
      <c r="FM23" s="54"/>
      <c r="FN23" s="54"/>
      <c r="FO23" s="54"/>
      <c r="FP23" s="54"/>
      <c r="FQ23" s="54"/>
      <c r="FR23" s="54"/>
      <c r="FS23" s="54"/>
    </row>
    <row r="24" spans="1:178" x14ac:dyDescent="0.3">
      <c r="B24" s="3"/>
      <c r="C24" s="4"/>
      <c r="D24" s="3"/>
      <c r="E24" s="3"/>
      <c r="F24" s="65"/>
      <c r="G24" s="60"/>
      <c r="H24" s="3"/>
      <c r="I24" s="3"/>
      <c r="V24" s="54">
        <f>Z24/(AD24-Y24)</f>
        <v>0.54148128031770637</v>
      </c>
      <c r="W24" s="54">
        <f t="shared" si="1"/>
        <v>0.67685160039713299</v>
      </c>
      <c r="X24" s="54">
        <f t="shared" si="2"/>
        <v>0.86679297752961904</v>
      </c>
      <c r="Y24" s="54">
        <f t="shared" si="3"/>
        <v>-0.70799455459629379</v>
      </c>
      <c r="Z24" s="54">
        <f t="shared" si="4"/>
        <v>1.0602173982778984</v>
      </c>
      <c r="AA24" s="55">
        <v>0.55000000000000004</v>
      </c>
      <c r="AB24" s="55">
        <f t="shared" si="0"/>
        <v>0.67082039324993692</v>
      </c>
      <c r="AC24" s="66" t="s">
        <v>3</v>
      </c>
      <c r="AD24" s="54">
        <f>AE22/AD22</f>
        <v>1.25</v>
      </c>
      <c r="AE24" s="54"/>
      <c r="AF24" s="54">
        <f>AF17</f>
        <v>0.86679297752961904</v>
      </c>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c r="BE24" s="54"/>
      <c r="BF24" s="54"/>
      <c r="BG24" s="54"/>
      <c r="BH24" s="54"/>
      <c r="BI24" s="54"/>
      <c r="BJ24" s="54"/>
      <c r="BK24" s="54"/>
      <c r="BL24" s="54"/>
      <c r="BM24" s="54"/>
      <c r="BN24" s="54"/>
      <c r="BO24" s="54"/>
      <c r="BP24" s="54"/>
      <c r="BQ24" s="54"/>
      <c r="BR24" s="54"/>
      <c r="BS24" s="54"/>
      <c r="BT24" s="54"/>
      <c r="BU24" s="54"/>
      <c r="BV24" s="54"/>
      <c r="BW24" s="54"/>
      <c r="BX24" s="54"/>
      <c r="BY24" s="54"/>
      <c r="BZ24" s="54"/>
      <c r="CA24" s="54"/>
      <c r="CB24" s="54"/>
      <c r="CC24" s="54"/>
      <c r="CD24" s="54"/>
      <c r="CE24" s="54"/>
      <c r="CF24" s="54"/>
      <c r="CG24" s="54"/>
      <c r="CH24" s="54"/>
      <c r="CI24" s="54"/>
      <c r="CJ24" s="54"/>
      <c r="CK24" s="54"/>
      <c r="CL24" s="54"/>
      <c r="CM24" s="54"/>
      <c r="CN24" s="54"/>
      <c r="CO24" s="54"/>
      <c r="CP24" s="54"/>
      <c r="CQ24" s="54"/>
      <c r="CR24" s="54"/>
      <c r="CS24" s="54"/>
      <c r="CT24" s="54"/>
      <c r="CU24" s="54"/>
      <c r="CV24" s="54"/>
      <c r="CW24" s="54"/>
      <c r="CX24" s="54"/>
      <c r="CY24" s="54"/>
      <c r="CZ24" s="54"/>
      <c r="DA24" s="54"/>
      <c r="DB24" s="54"/>
      <c r="DC24" s="54"/>
      <c r="DD24" s="54"/>
      <c r="DE24" s="54"/>
      <c r="DF24" s="54"/>
      <c r="DG24" s="54"/>
      <c r="DH24" s="54"/>
      <c r="DI24" s="54"/>
      <c r="DJ24" s="54"/>
      <c r="DK24" s="54"/>
      <c r="DL24" s="54"/>
      <c r="DM24" s="54"/>
      <c r="DN24" s="54"/>
      <c r="DO24" s="54"/>
      <c r="DP24" s="54"/>
      <c r="DQ24" s="54"/>
      <c r="DR24" s="54"/>
      <c r="DS24" s="54"/>
      <c r="DT24" s="54"/>
      <c r="DU24" s="54"/>
      <c r="DV24" s="54"/>
      <c r="DW24" s="54"/>
      <c r="DX24" s="54"/>
      <c r="DY24" s="54"/>
      <c r="DZ24" s="54"/>
      <c r="EA24" s="54"/>
      <c r="EB24" s="54"/>
      <c r="EC24" s="54"/>
      <c r="ED24" s="54"/>
      <c r="EE24" s="54"/>
      <c r="EF24" s="54"/>
      <c r="EG24" s="54"/>
      <c r="EH24" s="54"/>
      <c r="EI24" s="54"/>
      <c r="EJ24" s="54"/>
      <c r="EK24" s="54"/>
      <c r="EL24" s="54"/>
      <c r="EM24" s="54"/>
      <c r="EN24" s="54"/>
      <c r="EO24" s="54"/>
      <c r="EP24" s="54"/>
      <c r="EQ24" s="54"/>
      <c r="ER24" s="54"/>
      <c r="ES24" s="54"/>
      <c r="ET24" s="54"/>
      <c r="EU24" s="54"/>
      <c r="EV24" s="54"/>
      <c r="EW24" s="54"/>
      <c r="EX24" s="54"/>
      <c r="EY24" s="54"/>
      <c r="EZ24" s="54"/>
      <c r="FA24" s="54"/>
      <c r="FB24" s="54"/>
      <c r="FC24" s="54"/>
      <c r="FD24" s="54"/>
      <c r="FE24" s="54"/>
      <c r="FF24" s="54"/>
      <c r="FG24" s="54"/>
      <c r="FH24" s="54"/>
      <c r="FI24" s="54"/>
      <c r="FJ24" s="54"/>
      <c r="FK24" s="54"/>
      <c r="FL24" s="54"/>
      <c r="FM24" s="54"/>
      <c r="FN24" s="54"/>
      <c r="FO24" s="54"/>
      <c r="FP24" s="54"/>
      <c r="FQ24" s="54"/>
      <c r="FR24" s="54"/>
      <c r="FS24" s="54"/>
    </row>
    <row r="25" spans="1:178" x14ac:dyDescent="0.3">
      <c r="E25" s="62"/>
      <c r="F25" s="65"/>
      <c r="G25" s="60"/>
      <c r="H25" s="3"/>
      <c r="I25" s="3"/>
      <c r="V25" s="54">
        <f>Z25/(AD24-Y25)</f>
        <v>0.54173170589393826</v>
      </c>
      <c r="W25" s="54">
        <f t="shared" si="1"/>
        <v>0.67716463236742275</v>
      </c>
      <c r="X25" s="54">
        <f t="shared" si="2"/>
        <v>0.86719385404882987</v>
      </c>
      <c r="Y25" s="54">
        <f t="shared" si="3"/>
        <v>-0.76729722432522174</v>
      </c>
      <c r="Z25" s="54">
        <f t="shared" si="4"/>
        <v>1.0928338666288089</v>
      </c>
      <c r="AA25" s="55">
        <v>0.6</v>
      </c>
      <c r="AB25" s="55">
        <f t="shared" si="0"/>
        <v>0.63245553203367588</v>
      </c>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c r="BR25" s="54"/>
      <c r="BS25" s="54"/>
      <c r="BT25" s="54"/>
      <c r="BU25" s="54"/>
      <c r="BV25" s="54"/>
      <c r="BW25" s="54"/>
      <c r="BX25" s="54"/>
      <c r="BY25" s="54"/>
      <c r="BZ25" s="54"/>
      <c r="CA25" s="54"/>
      <c r="CB25" s="54"/>
      <c r="CC25" s="54"/>
      <c r="CD25" s="54"/>
      <c r="CE25" s="54"/>
      <c r="CF25" s="54"/>
      <c r="CG25" s="54"/>
      <c r="CH25" s="54"/>
      <c r="CI25" s="54"/>
      <c r="CJ25" s="54"/>
      <c r="CK25" s="54"/>
      <c r="CL25" s="54"/>
      <c r="CM25" s="54"/>
      <c r="CN25" s="54"/>
      <c r="CO25" s="54"/>
      <c r="CP25" s="54"/>
      <c r="CQ25" s="54"/>
      <c r="CR25" s="54"/>
      <c r="CS25" s="54"/>
      <c r="CT25" s="54"/>
      <c r="CU25" s="54"/>
      <c r="CV25" s="54"/>
      <c r="CW25" s="54"/>
      <c r="CX25" s="54"/>
      <c r="CY25" s="54"/>
      <c r="CZ25" s="54"/>
      <c r="DA25" s="54"/>
      <c r="DB25" s="54"/>
      <c r="DC25" s="54"/>
      <c r="DD25" s="54"/>
      <c r="DE25" s="54"/>
      <c r="DF25" s="54"/>
      <c r="DG25" s="54"/>
      <c r="DH25" s="54"/>
      <c r="DI25" s="54"/>
      <c r="DJ25" s="54"/>
      <c r="DK25" s="54"/>
      <c r="DL25" s="54"/>
      <c r="DM25" s="54"/>
      <c r="DN25" s="54"/>
      <c r="DO25" s="54"/>
      <c r="DP25" s="54"/>
      <c r="DQ25" s="54"/>
      <c r="DR25" s="54"/>
      <c r="DS25" s="54"/>
      <c r="DT25" s="54"/>
      <c r="DU25" s="54"/>
      <c r="DV25" s="54"/>
      <c r="DW25" s="54"/>
      <c r="DX25" s="54"/>
      <c r="DY25" s="54"/>
      <c r="DZ25" s="54"/>
      <c r="EA25" s="54"/>
      <c r="EB25" s="54"/>
      <c r="EC25" s="54"/>
      <c r="ED25" s="54"/>
      <c r="EE25" s="54"/>
      <c r="EF25" s="54"/>
      <c r="EG25" s="54"/>
      <c r="EH25" s="54"/>
      <c r="EI25" s="54"/>
      <c r="EJ25" s="54"/>
      <c r="EK25" s="54"/>
      <c r="EL25" s="54"/>
      <c r="EM25" s="54"/>
      <c r="EN25" s="54"/>
      <c r="EO25" s="54"/>
      <c r="EP25" s="54"/>
      <c r="EQ25" s="54"/>
      <c r="ER25" s="54"/>
      <c r="ES25" s="54"/>
      <c r="ET25" s="54"/>
      <c r="EU25" s="54"/>
      <c r="EV25" s="54"/>
      <c r="EW25" s="54"/>
      <c r="EX25" s="54"/>
      <c r="EY25" s="54"/>
      <c r="EZ25" s="54"/>
      <c r="FA25" s="54"/>
      <c r="FB25" s="54"/>
      <c r="FC25" s="54"/>
      <c r="FD25" s="54"/>
      <c r="FE25" s="54"/>
      <c r="FF25" s="54"/>
      <c r="FG25" s="54"/>
      <c r="FH25" s="54"/>
      <c r="FI25" s="54"/>
      <c r="FJ25" s="54"/>
      <c r="FK25" s="54"/>
      <c r="FL25" s="54"/>
      <c r="FM25" s="54"/>
      <c r="FN25" s="54"/>
      <c r="FO25" s="54"/>
      <c r="FP25" s="54"/>
      <c r="FQ25" s="54"/>
      <c r="FR25" s="54"/>
      <c r="FS25" s="54"/>
    </row>
    <row r="26" spans="1:178" ht="15" x14ac:dyDescent="0.35">
      <c r="B26" s="57" t="s">
        <v>67</v>
      </c>
      <c r="C26" s="54" t="str">
        <f>[1]!xln(C27)</f>
        <v>15 / 25</v>
      </c>
      <c r="D26" s="58"/>
      <c r="E26" s="3"/>
      <c r="F26" s="3"/>
      <c r="G26" s="60"/>
      <c r="H26" s="3"/>
      <c r="I26" s="3"/>
      <c r="V26" s="54">
        <f>Z26/(AD24-Y26)</f>
        <v>0.54489337289191531</v>
      </c>
      <c r="W26" s="54">
        <f t="shared" si="1"/>
        <v>0.68111671611489411</v>
      </c>
      <c r="X26" s="54">
        <f t="shared" si="2"/>
        <v>0.87225499069518952</v>
      </c>
      <c r="Y26" s="54">
        <f t="shared" si="3"/>
        <v>-0.88303688022450577</v>
      </c>
      <c r="Z26" s="54">
        <f t="shared" si="4"/>
        <v>1.1622776601683793</v>
      </c>
      <c r="AA26" s="55">
        <v>0.75</v>
      </c>
      <c r="AB26" s="55">
        <f t="shared" si="0"/>
        <v>0.5</v>
      </c>
      <c r="AC26" s="54"/>
      <c r="AD26" s="54"/>
      <c r="AE26" s="59" t="s">
        <v>5</v>
      </c>
      <c r="AF26" s="83">
        <v>1</v>
      </c>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c r="BY26" s="54"/>
      <c r="BZ26" s="54"/>
      <c r="CA26" s="54"/>
      <c r="CB26" s="54"/>
      <c r="CC26" s="54"/>
      <c r="CD26" s="54"/>
      <c r="CE26" s="54"/>
      <c r="CF26" s="54"/>
      <c r="CG26" s="54"/>
      <c r="CH26" s="54"/>
      <c r="CI26" s="54"/>
      <c r="CJ26" s="54"/>
      <c r="CK26" s="54"/>
      <c r="CL26" s="54"/>
      <c r="CM26" s="54"/>
      <c r="CN26" s="54"/>
      <c r="CO26" s="54"/>
      <c r="CP26" s="54"/>
      <c r="CQ26" s="54"/>
      <c r="CR26" s="54"/>
      <c r="CS26" s="54"/>
      <c r="CT26" s="54"/>
      <c r="CU26" s="54"/>
      <c r="CV26" s="54"/>
      <c r="CW26" s="54"/>
      <c r="CX26" s="54"/>
      <c r="CY26" s="54"/>
      <c r="CZ26" s="54"/>
      <c r="DA26" s="54"/>
      <c r="DB26" s="54"/>
      <c r="DC26" s="54"/>
      <c r="DD26" s="54"/>
      <c r="DE26" s="54"/>
      <c r="DF26" s="54"/>
      <c r="DG26" s="54"/>
      <c r="DH26" s="54"/>
      <c r="DI26" s="54"/>
      <c r="DJ26" s="54"/>
      <c r="DK26" s="54"/>
      <c r="DL26" s="54"/>
      <c r="DM26" s="54"/>
      <c r="DN26" s="54"/>
      <c r="DO26" s="54"/>
      <c r="DP26" s="54"/>
      <c r="DQ26" s="54"/>
      <c r="DR26" s="54"/>
      <c r="DS26" s="54"/>
      <c r="DT26" s="54"/>
      <c r="DU26" s="54"/>
      <c r="DV26" s="54"/>
      <c r="DW26" s="54"/>
      <c r="DX26" s="54"/>
      <c r="DY26" s="54"/>
      <c r="DZ26" s="54"/>
      <c r="EA26" s="54"/>
      <c r="EB26" s="54"/>
      <c r="EC26" s="54"/>
      <c r="ED26" s="54"/>
      <c r="EE26" s="54"/>
      <c r="EF26" s="54"/>
      <c r="EG26" s="54"/>
      <c r="EH26" s="54"/>
      <c r="EI26" s="54"/>
      <c r="EJ26" s="54"/>
      <c r="EK26" s="54"/>
      <c r="EL26" s="54"/>
      <c r="EM26" s="54"/>
      <c r="EN26" s="54"/>
      <c r="EO26" s="54"/>
      <c r="EP26" s="54"/>
      <c r="EQ26" s="54"/>
      <c r="ER26" s="54"/>
      <c r="ES26" s="54"/>
      <c r="ET26" s="54"/>
      <c r="EU26" s="54"/>
      <c r="EV26" s="54"/>
      <c r="EW26" s="54"/>
      <c r="EX26" s="54"/>
      <c r="EY26" s="54"/>
      <c r="EZ26" s="54"/>
      <c r="FA26" s="54"/>
      <c r="FB26" s="54"/>
      <c r="FC26" s="54"/>
      <c r="FD26" s="54"/>
      <c r="FE26" s="54"/>
      <c r="FF26" s="54"/>
      <c r="FG26" s="54"/>
      <c r="FH26" s="54"/>
      <c r="FI26" s="54"/>
      <c r="FJ26" s="54"/>
      <c r="FK26" s="54"/>
      <c r="FL26" s="54"/>
      <c r="FM26" s="54"/>
      <c r="FN26" s="54"/>
      <c r="FO26" s="54"/>
      <c r="FP26" s="54"/>
      <c r="FQ26" s="54"/>
      <c r="FR26" s="54"/>
      <c r="FS26" s="54"/>
    </row>
    <row r="27" spans="1:178" x14ac:dyDescent="0.3">
      <c r="C27" s="67">
        <f>C18/C22</f>
        <v>0.6</v>
      </c>
      <c r="E27" s="3"/>
      <c r="F27" s="3"/>
      <c r="G27" s="60"/>
      <c r="H27" s="3"/>
      <c r="I27" s="3"/>
      <c r="V27" s="54">
        <f>Z27/(AD24-Y27)</f>
        <v>0.56025516326175295</v>
      </c>
      <c r="W27" s="54">
        <f t="shared" si="1"/>
        <v>0.70031895407719114</v>
      </c>
      <c r="X27" s="54">
        <f t="shared" si="2"/>
        <v>0.89684585375705694</v>
      </c>
      <c r="Y27" s="54">
        <f t="shared" si="3"/>
        <v>-1.0557280900008417</v>
      </c>
      <c r="Z27" s="54">
        <f t="shared" si="4"/>
        <v>1.2917960675006313</v>
      </c>
      <c r="AA27" s="55">
        <v>0.8</v>
      </c>
      <c r="AB27" s="55">
        <f t="shared" si="0"/>
        <v>0.44721359549995787</v>
      </c>
      <c r="AC27" s="54"/>
      <c r="AD27" s="54"/>
      <c r="AE27" s="59" t="s">
        <v>6</v>
      </c>
      <c r="AF27" s="83">
        <v>2</v>
      </c>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c r="BY27" s="54"/>
      <c r="BZ27" s="54"/>
      <c r="CA27" s="54"/>
      <c r="CB27" s="54"/>
      <c r="CC27" s="54"/>
      <c r="CD27" s="54"/>
      <c r="CE27" s="54"/>
      <c r="CF27" s="54"/>
      <c r="CG27" s="54"/>
      <c r="CH27" s="54"/>
      <c r="CI27" s="54"/>
      <c r="CJ27" s="54"/>
      <c r="CK27" s="54"/>
      <c r="CL27" s="54"/>
      <c r="CM27" s="54"/>
      <c r="CN27" s="54"/>
      <c r="CO27" s="54"/>
      <c r="CP27" s="54"/>
      <c r="CQ27" s="54"/>
      <c r="CR27" s="54"/>
      <c r="CS27" s="54"/>
      <c r="CT27" s="54"/>
      <c r="CU27" s="54"/>
      <c r="CV27" s="54"/>
      <c r="CW27" s="54"/>
      <c r="CX27" s="54"/>
      <c r="CY27" s="54"/>
      <c r="CZ27" s="54"/>
      <c r="DA27" s="54"/>
      <c r="DB27" s="54"/>
      <c r="DC27" s="54"/>
      <c r="DD27" s="54"/>
      <c r="DE27" s="54"/>
      <c r="DF27" s="54"/>
      <c r="DG27" s="54"/>
      <c r="DH27" s="54"/>
      <c r="DI27" s="54"/>
      <c r="DJ27" s="54"/>
      <c r="DK27" s="54"/>
      <c r="DL27" s="54"/>
      <c r="DM27" s="54"/>
      <c r="DN27" s="54"/>
      <c r="DO27" s="54"/>
      <c r="DP27" s="54"/>
      <c r="DQ27" s="54"/>
      <c r="DR27" s="54"/>
      <c r="DS27" s="54"/>
      <c r="DT27" s="54"/>
      <c r="DU27" s="54"/>
      <c r="DV27" s="54"/>
      <c r="DW27" s="54"/>
      <c r="DX27" s="54"/>
      <c r="DY27" s="54"/>
      <c r="DZ27" s="54"/>
      <c r="EA27" s="54"/>
      <c r="EB27" s="54"/>
      <c r="EC27" s="54"/>
      <c r="ED27" s="54"/>
      <c r="EE27" s="54"/>
      <c r="EF27" s="54"/>
      <c r="EG27" s="54"/>
      <c r="EH27" s="54"/>
      <c r="EI27" s="54"/>
      <c r="EJ27" s="54"/>
      <c r="EK27" s="54"/>
      <c r="EL27" s="54"/>
      <c r="EM27" s="54"/>
      <c r="EN27" s="54"/>
      <c r="EO27" s="54"/>
      <c r="EP27" s="54"/>
      <c r="EQ27" s="54"/>
      <c r="ER27" s="54"/>
      <c r="ES27" s="54"/>
      <c r="ET27" s="54"/>
      <c r="EU27" s="54"/>
      <c r="EV27" s="54"/>
      <c r="EW27" s="54"/>
      <c r="EX27" s="54"/>
      <c r="EY27" s="54"/>
      <c r="EZ27" s="54"/>
      <c r="FA27" s="54"/>
      <c r="FB27" s="54"/>
      <c r="FC27" s="54"/>
      <c r="FD27" s="54"/>
      <c r="FE27" s="54"/>
      <c r="FF27" s="54"/>
      <c r="FG27" s="54"/>
      <c r="FH27" s="54"/>
      <c r="FI27" s="54"/>
      <c r="FJ27" s="54"/>
      <c r="FK27" s="54"/>
      <c r="FL27" s="54"/>
      <c r="FM27" s="54"/>
      <c r="FN27" s="54"/>
      <c r="FO27" s="54"/>
      <c r="FP27" s="54"/>
      <c r="FQ27" s="54"/>
      <c r="FR27" s="54"/>
      <c r="FS27" s="54"/>
    </row>
    <row r="28" spans="1:178" ht="15" x14ac:dyDescent="0.35">
      <c r="B28" s="57" t="s">
        <v>82</v>
      </c>
      <c r="C28" s="54" t="str">
        <f>[1]!xln(C29)</f>
        <v>30 / 40</v>
      </c>
      <c r="D28" s="58"/>
      <c r="E28" s="3"/>
      <c r="F28" s="3"/>
      <c r="G28" s="60"/>
      <c r="H28" s="3"/>
      <c r="I28" s="3"/>
      <c r="V28" s="54">
        <f>Z28/(AD24-Y28)</f>
        <v>0.57421671100081995</v>
      </c>
      <c r="W28" s="54">
        <f t="shared" si="1"/>
        <v>0.7177708887510249</v>
      </c>
      <c r="X28" s="54">
        <f t="shared" si="2"/>
        <v>0.91919523493708089</v>
      </c>
      <c r="Y28" s="54">
        <f t="shared" si="3"/>
        <v>-1.198305217584325</v>
      </c>
      <c r="Z28" s="54">
        <f t="shared" si="4"/>
        <v>1.4058577695674179</v>
      </c>
      <c r="AA28" s="55">
        <v>0.85</v>
      </c>
      <c r="AB28" s="55">
        <f t="shared" si="0"/>
        <v>0.3872983346207417</v>
      </c>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54"/>
      <c r="CA28" s="54"/>
      <c r="CB28" s="54"/>
      <c r="CC28" s="54"/>
      <c r="CD28" s="54"/>
      <c r="CE28" s="54"/>
      <c r="CF28" s="54"/>
      <c r="CG28" s="54"/>
      <c r="CH28" s="54"/>
      <c r="CI28" s="54"/>
      <c r="CJ28" s="54"/>
      <c r="CK28" s="54"/>
      <c r="CL28" s="54"/>
      <c r="CM28" s="54"/>
      <c r="CN28" s="54"/>
      <c r="CO28" s="54"/>
      <c r="CP28" s="54"/>
      <c r="CQ28" s="54"/>
      <c r="CR28" s="54"/>
      <c r="CS28" s="54"/>
      <c r="CT28" s="54"/>
      <c r="CU28" s="54"/>
      <c r="CV28" s="54"/>
      <c r="CW28" s="54"/>
      <c r="CX28" s="54"/>
      <c r="CY28" s="54"/>
      <c r="CZ28" s="54"/>
      <c r="DA28" s="54"/>
      <c r="DB28" s="54"/>
      <c r="DC28" s="54"/>
      <c r="DD28" s="54"/>
      <c r="DE28" s="54"/>
      <c r="DF28" s="54"/>
      <c r="DG28" s="54"/>
      <c r="DH28" s="54"/>
      <c r="DI28" s="54"/>
      <c r="DJ28" s="54"/>
      <c r="DK28" s="54"/>
      <c r="DL28" s="54"/>
      <c r="DM28" s="54"/>
      <c r="DN28" s="54"/>
      <c r="DO28" s="54"/>
      <c r="DP28" s="54"/>
      <c r="DQ28" s="54"/>
      <c r="DR28" s="54"/>
      <c r="DS28" s="54"/>
      <c r="DT28" s="54"/>
      <c r="DU28" s="54"/>
      <c r="DV28" s="54"/>
      <c r="DW28" s="54"/>
      <c r="DX28" s="54"/>
      <c r="DY28" s="54"/>
      <c r="DZ28" s="54"/>
      <c r="EA28" s="54"/>
      <c r="EB28" s="54"/>
      <c r="EC28" s="54"/>
      <c r="ED28" s="54"/>
      <c r="EE28" s="54"/>
      <c r="EF28" s="54"/>
      <c r="EG28" s="54"/>
      <c r="EH28" s="54"/>
      <c r="EI28" s="54"/>
      <c r="EJ28" s="54"/>
      <c r="EK28" s="54"/>
      <c r="EL28" s="54"/>
      <c r="EM28" s="54"/>
      <c r="EN28" s="54"/>
      <c r="EO28" s="54"/>
      <c r="EP28" s="54"/>
      <c r="EQ28" s="54"/>
      <c r="ER28" s="54"/>
      <c r="ES28" s="54"/>
      <c r="ET28" s="54"/>
      <c r="EU28" s="54"/>
      <c r="EV28" s="54"/>
      <c r="EW28" s="54"/>
      <c r="EX28" s="54"/>
      <c r="EY28" s="54"/>
      <c r="EZ28" s="54"/>
      <c r="FA28" s="54"/>
      <c r="FB28" s="54"/>
      <c r="FC28" s="54"/>
      <c r="FD28" s="54"/>
      <c r="FE28" s="54"/>
      <c r="FF28" s="54"/>
      <c r="FG28" s="54"/>
      <c r="FH28" s="54"/>
      <c r="FI28" s="54"/>
      <c r="FJ28" s="54"/>
      <c r="FK28" s="54"/>
      <c r="FL28" s="54"/>
      <c r="FM28" s="54"/>
      <c r="FN28" s="54"/>
      <c r="FO28" s="54"/>
      <c r="FP28" s="54"/>
      <c r="FQ28" s="54"/>
      <c r="FR28" s="54"/>
      <c r="FS28" s="54"/>
    </row>
    <row r="29" spans="1:178" x14ac:dyDescent="0.3">
      <c r="C29" s="67">
        <f>C19/C23</f>
        <v>0.75</v>
      </c>
      <c r="E29" s="60"/>
      <c r="F29" s="3"/>
      <c r="G29" s="60"/>
      <c r="H29" s="60"/>
      <c r="I29" s="60"/>
      <c r="V29" s="54">
        <f>Z29/(AD24-Y29)</f>
        <v>0.59724908621841244</v>
      </c>
      <c r="W29" s="54">
        <f t="shared" si="1"/>
        <v>0.74656135777301547</v>
      </c>
      <c r="X29" s="54">
        <f t="shared" si="2"/>
        <v>0.95606502493743439</v>
      </c>
      <c r="Y29" s="54">
        <f t="shared" si="3"/>
        <v>-1.421411372078075</v>
      </c>
      <c r="Z29" s="54">
        <f t="shared" si="4"/>
        <v>1.5954980008871056</v>
      </c>
      <c r="AA29" s="55">
        <v>0.9</v>
      </c>
      <c r="AB29" s="55">
        <f t="shared" si="0"/>
        <v>0.31622776601683789</v>
      </c>
      <c r="AC29" s="54"/>
      <c r="AD29" s="54"/>
      <c r="AE29" s="54"/>
      <c r="AF29" s="54"/>
      <c r="AG29" s="54"/>
      <c r="AH29" s="54"/>
      <c r="AI29" s="54"/>
      <c r="AJ29" s="54"/>
      <c r="AK29" s="54"/>
      <c r="AL29" s="54"/>
      <c r="AM29" s="54"/>
      <c r="AN29" s="54"/>
      <c r="AO29" s="54"/>
      <c r="AP29" s="54"/>
      <c r="AQ29" s="54"/>
      <c r="AR29" s="54"/>
      <c r="AS29" s="54"/>
      <c r="AT29" s="54"/>
      <c r="AU29" s="54"/>
      <c r="AV29" s="54"/>
      <c r="AW29" s="54"/>
      <c r="AX29" s="54"/>
      <c r="AY29" s="54"/>
      <c r="AZ29" s="54"/>
      <c r="BA29" s="54"/>
      <c r="BB29" s="54"/>
      <c r="BC29" s="54"/>
      <c r="BD29" s="54"/>
      <c r="BE29" s="54"/>
      <c r="BF29" s="54"/>
      <c r="BG29" s="54"/>
      <c r="BH29" s="54"/>
      <c r="BI29" s="54"/>
      <c r="BJ29" s="54"/>
      <c r="BK29" s="54"/>
      <c r="BL29" s="54"/>
      <c r="BM29" s="54"/>
      <c r="BN29" s="54"/>
      <c r="BO29" s="54"/>
      <c r="BP29" s="54"/>
      <c r="BQ29" s="54"/>
      <c r="BR29" s="54"/>
      <c r="BS29" s="54"/>
      <c r="BT29" s="54"/>
      <c r="BU29" s="54"/>
      <c r="BV29" s="54"/>
      <c r="BW29" s="54"/>
      <c r="BX29" s="54"/>
      <c r="BY29" s="54"/>
      <c r="BZ29" s="54"/>
      <c r="CA29" s="54"/>
      <c r="CB29" s="54"/>
      <c r="CC29" s="54"/>
      <c r="CD29" s="54"/>
      <c r="CE29" s="54"/>
      <c r="CF29" s="54"/>
      <c r="CG29" s="54"/>
      <c r="CH29" s="54"/>
      <c r="CI29" s="54"/>
      <c r="CJ29" s="54"/>
      <c r="CK29" s="54"/>
      <c r="CL29" s="54"/>
      <c r="CM29" s="54"/>
      <c r="CN29" s="54"/>
      <c r="CO29" s="54"/>
      <c r="CP29" s="54"/>
      <c r="CQ29" s="54"/>
      <c r="CR29" s="54"/>
      <c r="CS29" s="54"/>
      <c r="CT29" s="54"/>
      <c r="CU29" s="54"/>
      <c r="CV29" s="54"/>
      <c r="CW29" s="54"/>
      <c r="CX29" s="54"/>
      <c r="CY29" s="54"/>
      <c r="CZ29" s="54"/>
      <c r="DA29" s="54"/>
      <c r="DB29" s="54"/>
      <c r="DC29" s="54"/>
      <c r="DD29" s="54"/>
      <c r="DE29" s="54"/>
      <c r="DF29" s="54"/>
      <c r="DG29" s="54"/>
      <c r="DH29" s="54"/>
      <c r="DI29" s="54"/>
      <c r="DJ29" s="54"/>
      <c r="DK29" s="54"/>
      <c r="DL29" s="54"/>
      <c r="DM29" s="54"/>
      <c r="DN29" s="54"/>
      <c r="DO29" s="54"/>
      <c r="DP29" s="54"/>
      <c r="DQ29" s="54"/>
      <c r="DR29" s="54"/>
      <c r="DS29" s="54"/>
      <c r="DT29" s="54"/>
      <c r="DU29" s="54"/>
      <c r="DV29" s="54"/>
      <c r="DW29" s="54"/>
      <c r="DX29" s="54"/>
      <c r="DY29" s="54"/>
      <c r="DZ29" s="54"/>
      <c r="EA29" s="54"/>
      <c r="EB29" s="54"/>
      <c r="EC29" s="54"/>
      <c r="ED29" s="54"/>
      <c r="EE29" s="54"/>
      <c r="EF29" s="54"/>
      <c r="EG29" s="54"/>
      <c r="EH29" s="54"/>
      <c r="EI29" s="54"/>
      <c r="EJ29" s="54"/>
      <c r="EK29" s="54"/>
      <c r="EL29" s="54"/>
      <c r="EM29" s="54"/>
      <c r="EN29" s="54"/>
      <c r="EO29" s="54"/>
      <c r="EP29" s="54"/>
      <c r="EQ29" s="54"/>
      <c r="ER29" s="54"/>
      <c r="ES29" s="54"/>
      <c r="ET29" s="54"/>
      <c r="EU29" s="54"/>
      <c r="EV29" s="54"/>
      <c r="EW29" s="54"/>
      <c r="EX29" s="54"/>
      <c r="EY29" s="54"/>
      <c r="EZ29" s="54"/>
      <c r="FA29" s="54"/>
      <c r="FB29" s="54"/>
      <c r="FC29" s="54"/>
      <c r="FD29" s="54"/>
      <c r="FE29" s="54"/>
      <c r="FF29" s="54"/>
      <c r="FG29" s="54"/>
      <c r="FH29" s="54"/>
      <c r="FI29" s="54"/>
      <c r="FJ29" s="54"/>
      <c r="FK29" s="54"/>
      <c r="FL29" s="54"/>
      <c r="FM29" s="54"/>
      <c r="FN29" s="54"/>
      <c r="FO29" s="54"/>
      <c r="FP29" s="54"/>
      <c r="FQ29" s="54"/>
      <c r="FR29" s="54"/>
      <c r="FS29" s="54"/>
    </row>
    <row r="30" spans="1:178" x14ac:dyDescent="0.3">
      <c r="A30" s="60"/>
      <c r="E30" s="60"/>
      <c r="V30" s="54">
        <f>Z30/(AD24-Y30)</f>
        <v>0.63930918462557285</v>
      </c>
      <c r="W30" s="54">
        <f t="shared" si="1"/>
        <v>0.79913648078196586</v>
      </c>
      <c r="X30" s="54">
        <f t="shared" si="2"/>
        <v>1.0233940338223591</v>
      </c>
      <c r="Y30" s="54">
        <f t="shared" si="3"/>
        <v>-1.8524193653371788</v>
      </c>
      <c r="Z30" s="54">
        <f t="shared" si="4"/>
        <v>1.9834051948202989</v>
      </c>
      <c r="AA30" s="55">
        <v>0.95</v>
      </c>
      <c r="AB30" s="55">
        <f t="shared" si="0"/>
        <v>0.22360679774997907</v>
      </c>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4"/>
      <c r="BD30" s="54"/>
      <c r="BE30" s="54"/>
      <c r="BF30" s="54"/>
      <c r="BG30" s="54"/>
      <c r="BH30" s="54"/>
      <c r="BI30" s="54"/>
      <c r="BJ30" s="54"/>
      <c r="BK30" s="54"/>
      <c r="BL30" s="54"/>
      <c r="BM30" s="54"/>
      <c r="BN30" s="54"/>
      <c r="BO30" s="54"/>
      <c r="BP30" s="54"/>
      <c r="BQ30" s="54"/>
      <c r="BR30" s="54"/>
      <c r="BS30" s="54"/>
      <c r="BT30" s="54"/>
      <c r="BU30" s="54"/>
      <c r="BV30" s="54"/>
      <c r="BW30" s="54"/>
      <c r="BX30" s="54"/>
      <c r="BY30" s="54"/>
      <c r="BZ30" s="54"/>
      <c r="CA30" s="54"/>
      <c r="CB30" s="54"/>
      <c r="CC30" s="54"/>
      <c r="CD30" s="54"/>
      <c r="CE30" s="54"/>
      <c r="CF30" s="54"/>
      <c r="CG30" s="54"/>
      <c r="CH30" s="54"/>
      <c r="CI30" s="54"/>
      <c r="CJ30" s="54"/>
      <c r="CK30" s="54"/>
      <c r="CL30" s="54"/>
      <c r="CM30" s="54"/>
      <c r="CN30" s="54"/>
      <c r="CO30" s="54"/>
      <c r="CP30" s="54"/>
      <c r="CQ30" s="54"/>
      <c r="CR30" s="54"/>
      <c r="CS30" s="54"/>
      <c r="CT30" s="54"/>
      <c r="CU30" s="54"/>
      <c r="CV30" s="54"/>
      <c r="CW30" s="54"/>
      <c r="CX30" s="54"/>
      <c r="CY30" s="54"/>
      <c r="CZ30" s="54"/>
      <c r="DA30" s="54"/>
      <c r="DB30" s="54"/>
      <c r="DC30" s="54"/>
      <c r="DD30" s="54"/>
      <c r="DE30" s="54"/>
      <c r="DF30" s="54"/>
      <c r="DG30" s="54"/>
      <c r="DH30" s="54"/>
      <c r="DI30" s="54"/>
      <c r="DJ30" s="54"/>
      <c r="DK30" s="54"/>
      <c r="DL30" s="54"/>
      <c r="DM30" s="54"/>
      <c r="DN30" s="54"/>
      <c r="DO30" s="54"/>
      <c r="DP30" s="54"/>
      <c r="DQ30" s="54"/>
      <c r="DR30" s="54"/>
      <c r="DS30" s="54"/>
      <c r="DT30" s="54"/>
      <c r="DU30" s="54"/>
      <c r="DV30" s="54"/>
      <c r="DW30" s="54"/>
      <c r="DX30" s="54"/>
      <c r="DY30" s="54"/>
      <c r="DZ30" s="54"/>
      <c r="EA30" s="54"/>
      <c r="EB30" s="54"/>
      <c r="EC30" s="54"/>
      <c r="ED30" s="54"/>
      <c r="EE30" s="54"/>
      <c r="EF30" s="54"/>
      <c r="EG30" s="54"/>
      <c r="EH30" s="54"/>
      <c r="EI30" s="54"/>
      <c r="EJ30" s="54"/>
      <c r="EK30" s="54"/>
      <c r="EL30" s="54"/>
      <c r="EM30" s="54"/>
      <c r="EN30" s="54"/>
      <c r="EO30" s="54"/>
      <c r="EP30" s="54"/>
      <c r="EQ30" s="54"/>
      <c r="ER30" s="54"/>
      <c r="ES30" s="54"/>
      <c r="ET30" s="54"/>
      <c r="EU30" s="54"/>
      <c r="EV30" s="54"/>
      <c r="EW30" s="54"/>
      <c r="EX30" s="54"/>
      <c r="EY30" s="54"/>
      <c r="EZ30" s="54"/>
      <c r="FA30" s="54"/>
      <c r="FB30" s="54"/>
      <c r="FC30" s="54"/>
      <c r="FD30" s="54"/>
      <c r="FE30" s="54"/>
      <c r="FF30" s="54"/>
      <c r="FG30" s="54"/>
      <c r="FH30" s="54"/>
      <c r="FI30" s="54"/>
      <c r="FJ30" s="54"/>
      <c r="FK30" s="54"/>
      <c r="FL30" s="54"/>
      <c r="FM30" s="54"/>
      <c r="FN30" s="54"/>
      <c r="FO30" s="54"/>
      <c r="FP30" s="54"/>
      <c r="FQ30" s="54"/>
      <c r="FR30" s="54"/>
      <c r="FS30" s="54"/>
    </row>
    <row r="31" spans="1:178" x14ac:dyDescent="0.3">
      <c r="A31" s="3"/>
      <c r="B31" s="3"/>
      <c r="C31" s="3"/>
      <c r="D31" s="3"/>
      <c r="E31" s="3"/>
      <c r="F31" s="70"/>
      <c r="G31" s="60"/>
      <c r="V31" s="54">
        <f>Z31/(AD24-Y31)</f>
        <v>0.69433123257966678</v>
      </c>
      <c r="W31" s="54">
        <f t="shared" si="1"/>
        <v>0.86791404072458378</v>
      </c>
      <c r="X31" s="54">
        <f t="shared" si="2"/>
        <v>1.1114722860343724</v>
      </c>
      <c r="Y31" s="54">
        <f t="shared" si="3"/>
        <v>-2.5200858496545608</v>
      </c>
      <c r="Z31" s="54">
        <f t="shared" si="4"/>
        <v>2.6176883549218117</v>
      </c>
      <c r="AA31" s="55">
        <v>0.97</v>
      </c>
      <c r="AB31" s="55">
        <f t="shared" si="0"/>
        <v>0.17320508075688781</v>
      </c>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54"/>
      <c r="BK31" s="54"/>
      <c r="BL31" s="54"/>
      <c r="BM31" s="54"/>
      <c r="BN31" s="54"/>
      <c r="BO31" s="54"/>
      <c r="BP31" s="54"/>
      <c r="BQ31" s="54"/>
      <c r="BR31" s="54"/>
      <c r="BS31" s="54"/>
      <c r="BT31" s="54"/>
      <c r="BU31" s="54"/>
      <c r="BV31" s="54"/>
      <c r="BW31" s="54"/>
      <c r="BX31" s="54"/>
      <c r="BY31" s="54"/>
      <c r="BZ31" s="54"/>
      <c r="CA31" s="54"/>
      <c r="CB31" s="54"/>
      <c r="CC31" s="54"/>
      <c r="CD31" s="54"/>
      <c r="CE31" s="54"/>
      <c r="CF31" s="54"/>
      <c r="CG31" s="54"/>
      <c r="CH31" s="54"/>
      <c r="CI31" s="54"/>
      <c r="CJ31" s="54"/>
      <c r="CK31" s="54"/>
      <c r="CL31" s="54"/>
      <c r="CM31" s="54"/>
      <c r="CN31" s="54"/>
      <c r="CO31" s="54"/>
      <c r="CP31" s="54"/>
      <c r="CQ31" s="54"/>
      <c r="CR31" s="54"/>
      <c r="CS31" s="54"/>
      <c r="CT31" s="54"/>
      <c r="CU31" s="54"/>
      <c r="CV31" s="54"/>
      <c r="CW31" s="54"/>
      <c r="CX31" s="54"/>
      <c r="CY31" s="54"/>
      <c r="CZ31" s="54"/>
      <c r="DA31" s="54"/>
      <c r="DB31" s="54"/>
      <c r="DC31" s="54"/>
      <c r="DD31" s="54"/>
      <c r="DE31" s="54"/>
      <c r="DF31" s="54"/>
      <c r="DG31" s="54"/>
      <c r="DH31" s="54"/>
      <c r="DI31" s="54"/>
      <c r="DJ31" s="54"/>
      <c r="DK31" s="54"/>
      <c r="DL31" s="54"/>
      <c r="DM31" s="54"/>
      <c r="DN31" s="54"/>
      <c r="DO31" s="54"/>
      <c r="DP31" s="54"/>
      <c r="DQ31" s="54"/>
      <c r="DR31" s="54"/>
      <c r="DS31" s="54"/>
      <c r="DT31" s="54"/>
      <c r="DU31" s="54"/>
      <c r="DV31" s="54"/>
      <c r="DW31" s="54"/>
      <c r="DX31" s="54"/>
      <c r="DY31" s="54"/>
      <c r="DZ31" s="54"/>
      <c r="EA31" s="54"/>
      <c r="EB31" s="54"/>
      <c r="EC31" s="54"/>
      <c r="ED31" s="54"/>
      <c r="EE31" s="54"/>
      <c r="EF31" s="54"/>
      <c r="EG31" s="54"/>
      <c r="EH31" s="54"/>
      <c r="EI31" s="54"/>
      <c r="EJ31" s="54"/>
      <c r="EK31" s="54"/>
      <c r="EL31" s="54"/>
      <c r="EM31" s="54"/>
      <c r="EN31" s="54"/>
      <c r="EO31" s="54"/>
      <c r="EP31" s="54"/>
      <c r="EQ31" s="54"/>
      <c r="ER31" s="54"/>
      <c r="ES31" s="54"/>
      <c r="ET31" s="54"/>
      <c r="EU31" s="54"/>
      <c r="EV31" s="54"/>
      <c r="EW31" s="54"/>
      <c r="EX31" s="54"/>
      <c r="EY31" s="54"/>
      <c r="EZ31" s="54"/>
      <c r="FA31" s="54"/>
      <c r="FB31" s="54"/>
      <c r="FC31" s="54"/>
      <c r="FD31" s="54"/>
      <c r="FE31" s="54"/>
      <c r="FF31" s="54"/>
      <c r="FG31" s="54"/>
      <c r="FH31" s="54"/>
      <c r="FI31" s="54"/>
      <c r="FJ31" s="54"/>
      <c r="FK31" s="54"/>
      <c r="FL31" s="54"/>
      <c r="FM31" s="54"/>
      <c r="FN31" s="54"/>
      <c r="FO31" s="54"/>
      <c r="FP31" s="54"/>
      <c r="FQ31" s="54"/>
      <c r="FR31" s="54"/>
      <c r="FS31" s="54"/>
    </row>
    <row r="32" spans="1:178" x14ac:dyDescent="0.3">
      <c r="A32" s="60"/>
      <c r="B32" s="60"/>
      <c r="C32" s="60"/>
      <c r="D32" s="60"/>
      <c r="E32" s="60"/>
      <c r="F32" s="60"/>
      <c r="G32" s="60"/>
      <c r="H32" s="60"/>
      <c r="I32" s="60"/>
      <c r="V32" s="54">
        <f>Z32/(AD24-Y32)</f>
        <v>0.73530995743512251</v>
      </c>
      <c r="W32" s="54">
        <f t="shared" si="1"/>
        <v>0.9191374467939033</v>
      </c>
      <c r="X32" s="54">
        <f t="shared" si="2"/>
        <v>1.1770702526196373</v>
      </c>
      <c r="Y32" s="54">
        <f t="shared" si="3"/>
        <v>-3.1783724519578227</v>
      </c>
      <c r="Z32" s="54">
        <f t="shared" si="4"/>
        <v>3.2562263591559759</v>
      </c>
      <c r="AA32" s="55">
        <v>0.98</v>
      </c>
      <c r="AB32" s="55">
        <f t="shared" si="0"/>
        <v>0.14142135623730956</v>
      </c>
      <c r="AC32" s="54"/>
      <c r="AD32" s="54"/>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54"/>
      <c r="BC32" s="54"/>
      <c r="BD32" s="54"/>
      <c r="BE32" s="54"/>
      <c r="BF32" s="54"/>
      <c r="BG32" s="54"/>
      <c r="BH32" s="54"/>
      <c r="BI32" s="54"/>
      <c r="BJ32" s="54"/>
      <c r="BK32" s="54"/>
      <c r="BL32" s="54"/>
      <c r="BM32" s="54"/>
      <c r="BN32" s="54"/>
      <c r="BO32" s="54"/>
      <c r="BP32" s="54"/>
      <c r="BQ32" s="54"/>
      <c r="BR32" s="54"/>
      <c r="BS32" s="54"/>
      <c r="BT32" s="54"/>
      <c r="BU32" s="54"/>
      <c r="BV32" s="54"/>
      <c r="BW32" s="54"/>
      <c r="BX32" s="54"/>
      <c r="BY32" s="54"/>
      <c r="BZ32" s="54"/>
      <c r="CA32" s="54"/>
      <c r="CB32" s="54"/>
      <c r="CC32" s="54"/>
      <c r="CD32" s="54"/>
      <c r="CE32" s="54"/>
      <c r="CF32" s="54"/>
      <c r="CG32" s="54"/>
      <c r="CH32" s="54"/>
      <c r="CI32" s="54"/>
      <c r="CJ32" s="54"/>
      <c r="CK32" s="54"/>
      <c r="CL32" s="54"/>
      <c r="CM32" s="54"/>
      <c r="CN32" s="54"/>
      <c r="CO32" s="54"/>
      <c r="CP32" s="54"/>
      <c r="CQ32" s="54"/>
      <c r="CR32" s="54"/>
      <c r="CS32" s="54"/>
      <c r="CT32" s="54"/>
      <c r="CU32" s="54"/>
      <c r="CV32" s="54"/>
      <c r="CW32" s="54"/>
      <c r="CX32" s="54"/>
      <c r="CY32" s="54"/>
      <c r="CZ32" s="54"/>
      <c r="DA32" s="54"/>
      <c r="DB32" s="54"/>
      <c r="DC32" s="54"/>
      <c r="DD32" s="54"/>
      <c r="DE32" s="54"/>
      <c r="DF32" s="54"/>
      <c r="DG32" s="54"/>
      <c r="DH32" s="54"/>
      <c r="DI32" s="54"/>
      <c r="DJ32" s="54"/>
      <c r="DK32" s="54"/>
      <c r="DL32" s="54"/>
      <c r="DM32" s="54"/>
      <c r="DN32" s="54"/>
      <c r="DO32" s="54"/>
      <c r="DP32" s="54"/>
      <c r="DQ32" s="54"/>
      <c r="DR32" s="54"/>
      <c r="DS32" s="54"/>
      <c r="DT32" s="54"/>
      <c r="DU32" s="54"/>
      <c r="DV32" s="54"/>
      <c r="DW32" s="54"/>
      <c r="DX32" s="54"/>
      <c r="DY32" s="54"/>
      <c r="DZ32" s="54"/>
      <c r="EA32" s="54"/>
      <c r="EB32" s="54"/>
      <c r="EC32" s="54"/>
      <c r="ED32" s="54"/>
      <c r="EE32" s="54"/>
      <c r="EF32" s="54"/>
      <c r="EG32" s="54"/>
      <c r="EH32" s="54"/>
      <c r="EI32" s="54"/>
      <c r="EJ32" s="54"/>
      <c r="EK32" s="54"/>
      <c r="EL32" s="54"/>
      <c r="EM32" s="54"/>
      <c r="EN32" s="54"/>
      <c r="EO32" s="54"/>
      <c r="EP32" s="54"/>
      <c r="EQ32" s="54"/>
      <c r="ER32" s="54"/>
      <c r="ES32" s="54"/>
      <c r="ET32" s="54"/>
      <c r="EU32" s="54"/>
      <c r="EV32" s="54"/>
      <c r="EW32" s="54"/>
      <c r="EX32" s="54"/>
      <c r="EY32" s="54"/>
      <c r="EZ32" s="54"/>
      <c r="FA32" s="54"/>
      <c r="FB32" s="54"/>
      <c r="FC32" s="54"/>
      <c r="FD32" s="54"/>
      <c r="FE32" s="54"/>
      <c r="FF32" s="54"/>
      <c r="FG32" s="54"/>
      <c r="FH32" s="54"/>
      <c r="FI32" s="54"/>
      <c r="FJ32" s="54"/>
      <c r="FK32" s="54"/>
      <c r="FL32" s="54"/>
      <c r="FM32" s="54"/>
      <c r="FN32" s="54"/>
      <c r="FO32" s="54"/>
      <c r="FP32" s="54"/>
      <c r="FQ32" s="54"/>
      <c r="FR32" s="54"/>
      <c r="FS32" s="54"/>
    </row>
    <row r="33" spans="1:175" x14ac:dyDescent="0.3">
      <c r="A33" s="60"/>
      <c r="B33" s="60"/>
      <c r="C33" s="71"/>
      <c r="D33" s="71"/>
      <c r="E33" s="70"/>
      <c r="F33" s="70"/>
      <c r="G33" s="60"/>
      <c r="H33" s="60"/>
      <c r="I33" s="60"/>
      <c r="V33" s="54">
        <f>Z33/(AD24-Y33)</f>
        <v>0.77904462361928928</v>
      </c>
      <c r="W33" s="54">
        <f t="shared" si="1"/>
        <v>0.97380577952411151</v>
      </c>
      <c r="X33" s="54">
        <f t="shared" si="2"/>
        <v>1.2470798778846055</v>
      </c>
      <c r="Y33" s="54">
        <f t="shared" si="3"/>
        <v>-4.1421356237309475</v>
      </c>
      <c r="Z33" s="54">
        <f t="shared" si="4"/>
        <v>4.2007142674936375</v>
      </c>
      <c r="AA33" s="55">
        <v>0.99</v>
      </c>
      <c r="AB33" s="55">
        <f t="shared" si="0"/>
        <v>0.10000000000000005</v>
      </c>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c r="BE33" s="54"/>
      <c r="BF33" s="54"/>
      <c r="BG33" s="54"/>
      <c r="BH33" s="54"/>
      <c r="BI33" s="54"/>
      <c r="BJ33" s="54"/>
      <c r="BK33" s="54"/>
      <c r="BL33" s="54"/>
      <c r="BM33" s="54"/>
      <c r="BN33" s="54"/>
      <c r="BO33" s="54"/>
      <c r="BP33" s="54"/>
      <c r="BQ33" s="54"/>
      <c r="BR33" s="54"/>
      <c r="BS33" s="54"/>
      <c r="BT33" s="54"/>
      <c r="BU33" s="54"/>
      <c r="BV33" s="54"/>
      <c r="BW33" s="54"/>
      <c r="BX33" s="54"/>
      <c r="BY33" s="54"/>
      <c r="BZ33" s="54"/>
      <c r="CA33" s="54"/>
      <c r="CB33" s="54"/>
      <c r="CC33" s="54"/>
      <c r="CD33" s="54"/>
      <c r="CE33" s="54"/>
      <c r="CF33" s="54"/>
      <c r="CG33" s="54"/>
      <c r="CH33" s="54"/>
      <c r="CI33" s="54"/>
      <c r="CJ33" s="54"/>
      <c r="CK33" s="54"/>
      <c r="CL33" s="54"/>
      <c r="CM33" s="54"/>
      <c r="CN33" s="54"/>
      <c r="CO33" s="54"/>
      <c r="CP33" s="54"/>
      <c r="CQ33" s="54"/>
      <c r="CR33" s="54"/>
      <c r="CS33" s="54"/>
      <c r="CT33" s="54"/>
      <c r="CU33" s="54"/>
      <c r="CV33" s="54"/>
      <c r="CW33" s="54"/>
      <c r="CX33" s="54"/>
      <c r="CY33" s="54"/>
      <c r="CZ33" s="54"/>
      <c r="DA33" s="54"/>
      <c r="DB33" s="54"/>
      <c r="DC33" s="54"/>
      <c r="DD33" s="54"/>
      <c r="DE33" s="54"/>
      <c r="DF33" s="54"/>
      <c r="DG33" s="54"/>
      <c r="DH33" s="54"/>
      <c r="DI33" s="54"/>
      <c r="DJ33" s="54"/>
      <c r="DK33" s="54"/>
      <c r="DL33" s="54"/>
      <c r="DM33" s="54"/>
      <c r="DN33" s="54"/>
      <c r="DO33" s="54"/>
      <c r="DP33" s="54"/>
      <c r="DQ33" s="54"/>
      <c r="DR33" s="54"/>
      <c r="DS33" s="54"/>
      <c r="DT33" s="54"/>
      <c r="DU33" s="54"/>
      <c r="DV33" s="54"/>
      <c r="DW33" s="54"/>
      <c r="DX33" s="54"/>
      <c r="DY33" s="54"/>
      <c r="DZ33" s="54"/>
      <c r="EA33" s="54"/>
      <c r="EB33" s="54"/>
      <c r="EC33" s="54"/>
      <c r="ED33" s="54"/>
      <c r="EE33" s="54"/>
      <c r="EF33" s="54"/>
      <c r="EG33" s="54"/>
      <c r="EH33" s="54"/>
      <c r="EI33" s="54"/>
      <c r="EJ33" s="54"/>
      <c r="EK33" s="54"/>
      <c r="EL33" s="54"/>
      <c r="EM33" s="54"/>
      <c r="EN33" s="54"/>
      <c r="EO33" s="54"/>
      <c r="EP33" s="54"/>
      <c r="EQ33" s="54"/>
      <c r="ER33" s="54"/>
      <c r="ES33" s="54"/>
      <c r="ET33" s="54"/>
      <c r="EU33" s="54"/>
      <c r="EV33" s="54"/>
      <c r="EW33" s="54"/>
      <c r="EX33" s="54"/>
      <c r="EY33" s="54"/>
      <c r="EZ33" s="54"/>
      <c r="FA33" s="54"/>
      <c r="FB33" s="54"/>
      <c r="FC33" s="54"/>
      <c r="FD33" s="54"/>
      <c r="FE33" s="54"/>
      <c r="FF33" s="54"/>
      <c r="FG33" s="54"/>
      <c r="FH33" s="54"/>
      <c r="FI33" s="54"/>
      <c r="FJ33" s="54"/>
      <c r="FK33" s="54"/>
      <c r="FL33" s="54"/>
      <c r="FM33" s="54"/>
      <c r="FN33" s="54"/>
      <c r="FO33" s="54"/>
      <c r="FP33" s="54"/>
      <c r="FQ33" s="54"/>
      <c r="FR33" s="54"/>
      <c r="FS33" s="54"/>
    </row>
    <row r="34" spans="1:175" x14ac:dyDescent="0.3">
      <c r="A34" s="60"/>
      <c r="B34" s="60"/>
      <c r="C34" s="71"/>
      <c r="D34" s="60"/>
      <c r="E34" s="70"/>
      <c r="F34" s="60"/>
      <c r="G34" s="60"/>
      <c r="H34" s="60"/>
      <c r="I34" s="60"/>
      <c r="J34" s="68" t="str">
        <f>"MS=  "&amp;[1]!xln(K34)&amp;" ="</f>
        <v>MS=  (0.541² + 0.677²)⁰·⁵ / ((0.6² + 0.75²)⁰·⁵) - 1 =</v>
      </c>
      <c r="K34" s="69">
        <f>(AE19^2+AF19^2)^0.5/((AD22^2+AE22^2)^0.5)-1</f>
        <v>-9.7531199470489383E-2</v>
      </c>
      <c r="V34" s="54">
        <f>Z34/(AD24-Y34)</f>
        <v>0.88888888888888884</v>
      </c>
      <c r="W34" s="54">
        <f t="shared" si="1"/>
        <v>1.1111111111111107</v>
      </c>
      <c r="X34" s="54">
        <f t="shared" si="2"/>
        <v>1.4229164972072994</v>
      </c>
      <c r="Y34" s="54">
        <f t="shared" si="3"/>
        <v>-9.9999999999999964</v>
      </c>
      <c r="Z34" s="54">
        <f t="shared" si="4"/>
        <v>9.9999999999999964</v>
      </c>
      <c r="AA34" s="55">
        <v>1</v>
      </c>
      <c r="AB34" s="55">
        <f t="shared" si="0"/>
        <v>0</v>
      </c>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54"/>
      <c r="BS34" s="54"/>
      <c r="BT34" s="54"/>
      <c r="BU34" s="54"/>
      <c r="BV34" s="54"/>
      <c r="BW34" s="54"/>
      <c r="BX34" s="54"/>
      <c r="BY34" s="54"/>
      <c r="BZ34" s="54"/>
      <c r="CA34" s="54"/>
      <c r="CB34" s="54"/>
      <c r="CC34" s="54"/>
      <c r="CD34" s="54"/>
      <c r="CE34" s="54"/>
      <c r="CF34" s="54"/>
      <c r="CG34" s="54"/>
      <c r="CH34" s="54"/>
      <c r="CI34" s="54"/>
      <c r="CJ34" s="54"/>
      <c r="CK34" s="54"/>
      <c r="CL34" s="54"/>
      <c r="CM34" s="54"/>
      <c r="CN34" s="54"/>
      <c r="CO34" s="54"/>
      <c r="CP34" s="54"/>
      <c r="CQ34" s="54"/>
      <c r="CR34" s="54"/>
      <c r="CS34" s="54"/>
      <c r="CT34" s="54"/>
      <c r="CU34" s="54"/>
      <c r="CV34" s="54"/>
      <c r="CW34" s="54"/>
      <c r="CX34" s="54"/>
      <c r="CY34" s="54"/>
      <c r="CZ34" s="54"/>
      <c r="DA34" s="54"/>
      <c r="DB34" s="54"/>
      <c r="DC34" s="54"/>
      <c r="DD34" s="54"/>
      <c r="DE34" s="54"/>
      <c r="DF34" s="54"/>
      <c r="DG34" s="54"/>
      <c r="DH34" s="54"/>
      <c r="DI34" s="54"/>
      <c r="DJ34" s="54"/>
      <c r="DK34" s="54"/>
      <c r="DL34" s="54"/>
      <c r="DM34" s="54"/>
      <c r="DN34" s="54"/>
      <c r="DO34" s="54"/>
      <c r="DP34" s="54"/>
      <c r="DQ34" s="54"/>
      <c r="DR34" s="54"/>
      <c r="DS34" s="54"/>
      <c r="DT34" s="54"/>
      <c r="DU34" s="54"/>
      <c r="DV34" s="54"/>
      <c r="DW34" s="54"/>
      <c r="DX34" s="54"/>
      <c r="DY34" s="54"/>
      <c r="DZ34" s="54"/>
      <c r="EA34" s="54"/>
      <c r="EB34" s="54"/>
      <c r="EC34" s="54"/>
      <c r="ED34" s="54"/>
      <c r="EE34" s="54"/>
      <c r="EF34" s="54"/>
      <c r="EG34" s="54"/>
      <c r="EH34" s="54"/>
      <c r="EI34" s="54"/>
      <c r="EJ34" s="54"/>
      <c r="EK34" s="54"/>
      <c r="EL34" s="54"/>
      <c r="EM34" s="54"/>
      <c r="EN34" s="54"/>
      <c r="EO34" s="54"/>
      <c r="EP34" s="54"/>
      <c r="EQ34" s="54"/>
      <c r="ER34" s="54"/>
      <c r="ES34" s="54"/>
      <c r="ET34" s="54"/>
      <c r="EU34" s="54"/>
      <c r="EV34" s="54"/>
      <c r="EW34" s="54"/>
      <c r="EX34" s="54"/>
      <c r="EY34" s="54"/>
      <c r="EZ34" s="54"/>
      <c r="FA34" s="54"/>
      <c r="FB34" s="54"/>
      <c r="FC34" s="54"/>
      <c r="FD34" s="54"/>
      <c r="FE34" s="54"/>
      <c r="FF34" s="54"/>
      <c r="FG34" s="54"/>
      <c r="FH34" s="54"/>
      <c r="FI34" s="54"/>
      <c r="FJ34" s="54"/>
      <c r="FK34" s="54"/>
      <c r="FL34" s="54"/>
      <c r="FM34" s="54"/>
      <c r="FN34" s="54"/>
      <c r="FO34" s="54"/>
      <c r="FP34" s="54"/>
      <c r="FQ34" s="54"/>
      <c r="FR34" s="54"/>
      <c r="FS34" s="54"/>
    </row>
    <row r="35" spans="1:175" x14ac:dyDescent="0.3">
      <c r="A35" s="60"/>
      <c r="B35" s="60"/>
      <c r="C35" s="60"/>
      <c r="D35" s="60"/>
      <c r="E35" s="60"/>
      <c r="F35" s="60"/>
      <c r="G35" s="60"/>
      <c r="H35" s="60"/>
      <c r="I35" s="60"/>
      <c r="J35" s="60"/>
      <c r="K35" s="60"/>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54"/>
      <c r="BS35" s="54"/>
      <c r="BT35" s="54"/>
      <c r="BU35" s="54"/>
      <c r="BV35" s="54"/>
      <c r="BW35" s="54"/>
      <c r="BX35" s="54"/>
      <c r="BY35" s="54"/>
      <c r="BZ35" s="54"/>
      <c r="CA35" s="54"/>
      <c r="CB35" s="54"/>
      <c r="CC35" s="54"/>
      <c r="CD35" s="54"/>
      <c r="CE35" s="54"/>
      <c r="CF35" s="54"/>
      <c r="CG35" s="54"/>
      <c r="CH35" s="54"/>
      <c r="CI35" s="54"/>
      <c r="CJ35" s="54"/>
      <c r="CK35" s="54"/>
      <c r="CL35" s="54"/>
      <c r="CM35" s="54"/>
      <c r="CN35" s="54"/>
      <c r="CO35" s="54"/>
      <c r="CP35" s="54"/>
      <c r="CQ35" s="54"/>
      <c r="CR35" s="54"/>
      <c r="CS35" s="54"/>
      <c r="CT35" s="54"/>
      <c r="CU35" s="54"/>
      <c r="CV35" s="54"/>
      <c r="CW35" s="54"/>
      <c r="CX35" s="54"/>
      <c r="CY35" s="54"/>
      <c r="CZ35" s="54"/>
      <c r="DA35" s="54"/>
      <c r="DB35" s="54"/>
      <c r="DC35" s="54"/>
      <c r="DD35" s="54"/>
      <c r="DE35" s="54"/>
      <c r="DF35" s="54"/>
      <c r="DG35" s="54"/>
      <c r="DH35" s="54"/>
      <c r="DI35" s="54"/>
      <c r="DJ35" s="54"/>
      <c r="DK35" s="54"/>
      <c r="DL35" s="54"/>
      <c r="DM35" s="54"/>
      <c r="DN35" s="54"/>
      <c r="DO35" s="54"/>
      <c r="DP35" s="54"/>
      <c r="DQ35" s="54"/>
      <c r="DR35" s="54"/>
      <c r="DS35" s="54"/>
      <c r="DT35" s="54"/>
      <c r="DU35" s="54"/>
      <c r="DV35" s="54"/>
      <c r="DW35" s="54"/>
      <c r="DX35" s="54"/>
      <c r="DY35" s="54"/>
      <c r="DZ35" s="54"/>
      <c r="EA35" s="54"/>
      <c r="EB35" s="54"/>
      <c r="EC35" s="54"/>
      <c r="ED35" s="54"/>
      <c r="EE35" s="54"/>
      <c r="EF35" s="54"/>
      <c r="EG35" s="54"/>
      <c r="EH35" s="54"/>
      <c r="EI35" s="54"/>
      <c r="EJ35" s="54"/>
      <c r="EK35" s="54"/>
      <c r="EL35" s="54"/>
      <c r="EM35" s="54"/>
      <c r="EN35" s="54"/>
      <c r="EO35" s="54"/>
      <c r="EP35" s="54"/>
      <c r="EQ35" s="54"/>
      <c r="ER35" s="54"/>
      <c r="ES35" s="54"/>
      <c r="ET35" s="54"/>
      <c r="EU35" s="54"/>
      <c r="EV35" s="54"/>
      <c r="EW35" s="54"/>
      <c r="EX35" s="54"/>
      <c r="EY35" s="54"/>
      <c r="EZ35" s="54"/>
      <c r="FA35" s="54"/>
      <c r="FB35" s="54"/>
      <c r="FC35" s="54"/>
      <c r="FD35" s="54"/>
      <c r="FE35" s="54"/>
      <c r="FF35" s="54"/>
      <c r="FG35" s="54"/>
      <c r="FH35" s="54"/>
      <c r="FI35" s="54"/>
      <c r="FJ35" s="54"/>
      <c r="FK35" s="54"/>
      <c r="FL35" s="54"/>
      <c r="FM35" s="54"/>
      <c r="FN35" s="54"/>
      <c r="FO35" s="54"/>
      <c r="FP35" s="54"/>
      <c r="FQ35" s="54"/>
      <c r="FR35" s="54"/>
      <c r="FS35" s="54"/>
    </row>
    <row r="36" spans="1:175" x14ac:dyDescent="0.3">
      <c r="A36" s="60"/>
      <c r="B36" s="60"/>
      <c r="C36" s="60"/>
      <c r="D36" s="60"/>
      <c r="E36" s="60"/>
      <c r="F36" s="3"/>
      <c r="G36" s="60"/>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54"/>
      <c r="BW36" s="54"/>
      <c r="BX36" s="54"/>
      <c r="BY36" s="54"/>
      <c r="BZ36" s="54"/>
      <c r="CA36" s="54"/>
      <c r="CB36" s="54"/>
      <c r="CC36" s="54"/>
      <c r="CD36" s="54"/>
      <c r="CE36" s="54"/>
      <c r="CF36" s="54"/>
      <c r="CG36" s="54"/>
      <c r="CH36" s="54"/>
      <c r="CI36" s="54"/>
      <c r="CJ36" s="54"/>
      <c r="CK36" s="54"/>
      <c r="CL36" s="54"/>
      <c r="CM36" s="54"/>
      <c r="CN36" s="54"/>
      <c r="CO36" s="54"/>
      <c r="CP36" s="54"/>
      <c r="CQ36" s="54"/>
      <c r="CR36" s="54"/>
      <c r="CS36" s="54"/>
      <c r="CT36" s="54"/>
      <c r="CU36" s="54"/>
      <c r="CV36" s="54"/>
      <c r="CW36" s="54"/>
      <c r="CX36" s="54"/>
      <c r="CY36" s="54"/>
      <c r="CZ36" s="54"/>
      <c r="DA36" s="54"/>
      <c r="DB36" s="54"/>
      <c r="DC36" s="54"/>
      <c r="DD36" s="54"/>
      <c r="DE36" s="54"/>
      <c r="DF36" s="54"/>
      <c r="DG36" s="54"/>
      <c r="DH36" s="54"/>
      <c r="DI36" s="54"/>
      <c r="DJ36" s="54"/>
      <c r="DK36" s="54"/>
      <c r="DL36" s="54"/>
      <c r="DM36" s="54"/>
      <c r="DN36" s="54"/>
      <c r="DO36" s="54"/>
      <c r="DP36" s="54"/>
      <c r="DQ36" s="54"/>
      <c r="DR36" s="54"/>
      <c r="DS36" s="54"/>
      <c r="DT36" s="54"/>
      <c r="DU36" s="54"/>
      <c r="DV36" s="54"/>
      <c r="DW36" s="54"/>
      <c r="DX36" s="54"/>
      <c r="DY36" s="54"/>
      <c r="DZ36" s="54"/>
      <c r="EA36" s="54"/>
      <c r="EB36" s="54"/>
      <c r="EC36" s="54"/>
      <c r="ED36" s="54"/>
      <c r="EE36" s="54"/>
      <c r="EF36" s="54"/>
      <c r="EG36" s="54"/>
      <c r="EH36" s="54"/>
      <c r="EI36" s="54"/>
      <c r="EJ36" s="54"/>
      <c r="EK36" s="54"/>
      <c r="EL36" s="54"/>
      <c r="EM36" s="54"/>
      <c r="EN36" s="54"/>
      <c r="EO36" s="54"/>
      <c r="EP36" s="54"/>
      <c r="EQ36" s="54"/>
      <c r="ER36" s="54"/>
      <c r="ES36" s="54"/>
      <c r="ET36" s="54"/>
      <c r="EU36" s="54"/>
      <c r="EV36" s="54"/>
      <c r="EW36" s="54"/>
      <c r="EX36" s="54"/>
      <c r="EY36" s="54"/>
      <c r="EZ36" s="54"/>
      <c r="FA36" s="54"/>
      <c r="FB36" s="54"/>
      <c r="FC36" s="54"/>
      <c r="FD36" s="54"/>
      <c r="FE36" s="54"/>
      <c r="FF36" s="54"/>
      <c r="FG36" s="54"/>
      <c r="FH36" s="54"/>
      <c r="FI36" s="54"/>
      <c r="FJ36" s="54"/>
      <c r="FK36" s="54"/>
      <c r="FL36" s="54"/>
      <c r="FM36" s="54"/>
      <c r="FN36" s="54"/>
      <c r="FO36" s="54"/>
      <c r="FP36" s="54"/>
      <c r="FQ36" s="54"/>
      <c r="FR36" s="54"/>
      <c r="FS36" s="54"/>
    </row>
    <row r="37" spans="1:175" x14ac:dyDescent="0.3">
      <c r="A37" s="60"/>
      <c r="B37" s="60"/>
      <c r="C37" s="60"/>
      <c r="D37" s="60"/>
      <c r="E37" s="60"/>
      <c r="F37" s="60"/>
      <c r="G37" s="60"/>
      <c r="H37" s="60"/>
      <c r="I37" s="60"/>
      <c r="J37" s="60"/>
      <c r="K37" s="60"/>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54"/>
      <c r="BS37" s="54"/>
      <c r="BT37" s="54"/>
      <c r="BU37" s="54"/>
      <c r="BV37" s="54"/>
      <c r="BW37" s="54"/>
      <c r="BX37" s="54"/>
      <c r="BY37" s="54"/>
      <c r="BZ37" s="54"/>
      <c r="CA37" s="54"/>
      <c r="CB37" s="54"/>
      <c r="CC37" s="54"/>
      <c r="CD37" s="54"/>
      <c r="CE37" s="54"/>
      <c r="CF37" s="54"/>
      <c r="CG37" s="54"/>
      <c r="CH37" s="54"/>
      <c r="CI37" s="54"/>
      <c r="CJ37" s="54"/>
      <c r="CK37" s="54"/>
      <c r="CL37" s="54"/>
      <c r="CM37" s="54"/>
      <c r="CN37" s="54"/>
      <c r="CO37" s="54"/>
      <c r="CP37" s="54"/>
      <c r="CQ37" s="54"/>
      <c r="CR37" s="54"/>
      <c r="CS37" s="54"/>
      <c r="CT37" s="54"/>
      <c r="CU37" s="54"/>
      <c r="CV37" s="54"/>
      <c r="CW37" s="54"/>
      <c r="CX37" s="54"/>
      <c r="CY37" s="54"/>
      <c r="CZ37" s="54"/>
      <c r="DA37" s="54"/>
      <c r="DB37" s="54"/>
      <c r="DC37" s="54"/>
      <c r="DD37" s="54"/>
      <c r="DE37" s="54"/>
      <c r="DF37" s="54"/>
      <c r="DG37" s="54"/>
      <c r="DH37" s="54"/>
      <c r="DI37" s="54"/>
      <c r="DJ37" s="54"/>
      <c r="DK37" s="54"/>
      <c r="DL37" s="54"/>
      <c r="DM37" s="54"/>
      <c r="DN37" s="54"/>
      <c r="DO37" s="54"/>
      <c r="DP37" s="54"/>
      <c r="DQ37" s="54"/>
      <c r="DR37" s="54"/>
      <c r="DS37" s="54"/>
      <c r="DT37" s="54"/>
      <c r="DU37" s="54"/>
      <c r="DV37" s="54"/>
      <c r="DW37" s="54"/>
      <c r="DX37" s="54"/>
      <c r="DY37" s="54"/>
      <c r="DZ37" s="54"/>
      <c r="EA37" s="54"/>
      <c r="EB37" s="54"/>
      <c r="EC37" s="54"/>
      <c r="ED37" s="54"/>
      <c r="EE37" s="54"/>
      <c r="EF37" s="54"/>
      <c r="EG37" s="54"/>
      <c r="EH37" s="54"/>
      <c r="EI37" s="54"/>
      <c r="EJ37" s="54"/>
      <c r="EK37" s="54"/>
      <c r="EL37" s="54"/>
      <c r="EM37" s="54"/>
      <c r="EN37" s="54"/>
      <c r="EO37" s="54"/>
      <c r="EP37" s="54"/>
      <c r="EQ37" s="54"/>
      <c r="ER37" s="54"/>
      <c r="ES37" s="54"/>
      <c r="ET37" s="54"/>
      <c r="EU37" s="54"/>
      <c r="EV37" s="54"/>
      <c r="EW37" s="54"/>
      <c r="EX37" s="54"/>
      <c r="EY37" s="54"/>
      <c r="EZ37" s="54"/>
      <c r="FA37" s="54"/>
      <c r="FB37" s="54"/>
      <c r="FC37" s="54"/>
      <c r="FD37" s="54"/>
      <c r="FE37" s="54"/>
      <c r="FF37" s="54"/>
      <c r="FG37" s="54"/>
      <c r="FH37" s="54"/>
      <c r="FI37" s="54"/>
      <c r="FJ37" s="54"/>
      <c r="FK37" s="54"/>
      <c r="FL37" s="54"/>
      <c r="FM37" s="54"/>
      <c r="FN37" s="54"/>
      <c r="FO37" s="54"/>
      <c r="FP37" s="54"/>
      <c r="FQ37" s="54"/>
      <c r="FR37" s="54"/>
      <c r="FS37" s="54"/>
    </row>
    <row r="38" spans="1:175" x14ac:dyDescent="0.3">
      <c r="A38" s="60"/>
      <c r="B38" s="60"/>
      <c r="C38" s="60"/>
      <c r="D38" s="60"/>
      <c r="E38" s="60"/>
      <c r="F38" s="60"/>
      <c r="G38" s="60"/>
      <c r="H38" s="60"/>
      <c r="I38" s="60"/>
      <c r="J38" s="60"/>
      <c r="K38" s="60"/>
      <c r="AJ38" s="54"/>
      <c r="AK38" s="54"/>
      <c r="AL38" s="54"/>
      <c r="AM38" s="54"/>
      <c r="AN38" s="54"/>
      <c r="AO38" s="54"/>
      <c r="AP38" s="54"/>
      <c r="AQ38" s="54"/>
      <c r="AR38" s="54"/>
      <c r="AS38" s="54"/>
      <c r="AT38" s="54"/>
      <c r="AU38" s="54"/>
      <c r="AV38" s="54"/>
      <c r="AW38" s="54"/>
      <c r="AX38" s="54"/>
      <c r="AY38" s="54"/>
      <c r="AZ38" s="54"/>
      <c r="BA38" s="54"/>
      <c r="BB38" s="54"/>
      <c r="BC38" s="54"/>
      <c r="BD38" s="54"/>
      <c r="BE38" s="54"/>
      <c r="BF38" s="54"/>
      <c r="BG38" s="54"/>
      <c r="BH38" s="54"/>
      <c r="BI38" s="54"/>
      <c r="BJ38" s="54"/>
      <c r="BK38" s="54"/>
      <c r="BL38" s="54"/>
      <c r="BM38" s="54"/>
      <c r="BN38" s="54"/>
      <c r="BO38" s="54"/>
      <c r="BP38" s="54"/>
      <c r="BQ38" s="54"/>
      <c r="BR38" s="54"/>
      <c r="BS38" s="54"/>
      <c r="BT38" s="54"/>
      <c r="BU38" s="54"/>
      <c r="BV38" s="54"/>
      <c r="BW38" s="54"/>
      <c r="BX38" s="54"/>
      <c r="BY38" s="54"/>
      <c r="BZ38" s="54"/>
      <c r="CA38" s="54"/>
      <c r="CB38" s="54"/>
      <c r="CC38" s="54"/>
      <c r="CD38" s="54"/>
      <c r="CE38" s="54"/>
      <c r="CF38" s="54"/>
      <c r="CG38" s="54"/>
      <c r="CH38" s="54"/>
      <c r="CI38" s="54"/>
      <c r="CJ38" s="54"/>
      <c r="CK38" s="54"/>
      <c r="CL38" s="54"/>
      <c r="CM38" s="54"/>
      <c r="CN38" s="54"/>
      <c r="CO38" s="54"/>
      <c r="CP38" s="54"/>
      <c r="CQ38" s="54"/>
      <c r="CR38" s="54"/>
      <c r="CS38" s="54"/>
      <c r="CT38" s="54"/>
      <c r="CU38" s="54"/>
      <c r="CV38" s="54"/>
      <c r="CW38" s="54"/>
      <c r="CX38" s="54"/>
      <c r="CY38" s="54"/>
      <c r="CZ38" s="54"/>
      <c r="DA38" s="54"/>
      <c r="DB38" s="54"/>
      <c r="DC38" s="54"/>
      <c r="DD38" s="54"/>
      <c r="DE38" s="54"/>
      <c r="DF38" s="54"/>
      <c r="DG38" s="54"/>
      <c r="DH38" s="54"/>
      <c r="DI38" s="54"/>
      <c r="DJ38" s="54"/>
      <c r="DK38" s="54"/>
      <c r="DL38" s="54"/>
      <c r="DM38" s="54"/>
      <c r="DN38" s="54"/>
      <c r="DO38" s="54"/>
      <c r="DP38" s="54"/>
      <c r="DQ38" s="54"/>
      <c r="DR38" s="54"/>
      <c r="DS38" s="54"/>
      <c r="DT38" s="54"/>
      <c r="DU38" s="54"/>
      <c r="DV38" s="54"/>
      <c r="DW38" s="54"/>
      <c r="DX38" s="54"/>
      <c r="DY38" s="54"/>
      <c r="DZ38" s="54"/>
      <c r="EA38" s="54"/>
      <c r="EB38" s="54"/>
      <c r="EC38" s="54"/>
      <c r="ED38" s="54"/>
      <c r="EE38" s="54"/>
      <c r="EF38" s="54"/>
      <c r="EG38" s="54"/>
      <c r="EH38" s="54"/>
      <c r="EI38" s="54"/>
      <c r="EJ38" s="54"/>
      <c r="EK38" s="54"/>
      <c r="EL38" s="54"/>
      <c r="EM38" s="54"/>
      <c r="EN38" s="54"/>
      <c r="EO38" s="54"/>
      <c r="EP38" s="54"/>
      <c r="EQ38" s="54"/>
      <c r="ER38" s="54"/>
      <c r="ES38" s="54"/>
      <c r="ET38" s="54"/>
      <c r="EU38" s="54"/>
      <c r="EV38" s="54"/>
      <c r="EW38" s="54"/>
      <c r="EX38" s="54"/>
      <c r="EY38" s="54"/>
      <c r="EZ38" s="54"/>
      <c r="FA38" s="54"/>
      <c r="FB38" s="54"/>
      <c r="FC38" s="54"/>
      <c r="FD38" s="54"/>
      <c r="FE38" s="54"/>
      <c r="FF38" s="54"/>
      <c r="FG38" s="54"/>
      <c r="FH38" s="54"/>
      <c r="FI38" s="54"/>
      <c r="FJ38" s="54"/>
      <c r="FK38" s="54"/>
      <c r="FL38" s="54"/>
      <c r="FM38" s="54"/>
      <c r="FN38" s="54"/>
      <c r="FO38" s="54"/>
      <c r="FP38" s="54"/>
      <c r="FQ38" s="54"/>
      <c r="FR38" s="54"/>
      <c r="FS38" s="54"/>
    </row>
    <row r="39" spans="1:175" x14ac:dyDescent="0.3">
      <c r="A39" s="60"/>
      <c r="B39" s="60"/>
      <c r="C39" s="60"/>
      <c r="D39" s="60"/>
      <c r="E39" s="60"/>
      <c r="F39" s="60"/>
      <c r="G39" s="60"/>
      <c r="H39" s="60"/>
      <c r="I39" s="60"/>
      <c r="J39" s="60"/>
      <c r="K39" s="60"/>
      <c r="AG39" s="54"/>
      <c r="AH39" s="54"/>
      <c r="AI39" s="54"/>
      <c r="AJ39" s="54"/>
      <c r="AK39" s="54"/>
      <c r="AL39" s="54"/>
      <c r="AM39" s="54"/>
      <c r="AN39" s="54"/>
      <c r="AO39" s="54"/>
      <c r="AP39" s="54"/>
      <c r="AQ39" s="54"/>
      <c r="AR39" s="54"/>
      <c r="AS39" s="54"/>
      <c r="AT39" s="54"/>
      <c r="AU39" s="54"/>
      <c r="AV39" s="54"/>
      <c r="AW39" s="54"/>
      <c r="AX39" s="54"/>
      <c r="AY39" s="54"/>
      <c r="AZ39" s="54"/>
      <c r="BA39" s="54"/>
      <c r="BB39" s="54"/>
      <c r="BC39" s="54"/>
      <c r="BD39" s="54"/>
      <c r="BE39" s="54"/>
      <c r="BF39" s="54"/>
      <c r="BG39" s="54"/>
      <c r="BH39" s="54"/>
      <c r="BI39" s="54"/>
      <c r="BJ39" s="54"/>
      <c r="BK39" s="54"/>
      <c r="BL39" s="54"/>
      <c r="BM39" s="54"/>
      <c r="BN39" s="54"/>
      <c r="BO39" s="54"/>
      <c r="BP39" s="54"/>
      <c r="BQ39" s="54"/>
      <c r="BR39" s="54"/>
      <c r="BS39" s="54"/>
      <c r="BT39" s="54"/>
      <c r="BU39" s="54"/>
      <c r="BV39" s="54"/>
      <c r="BW39" s="54"/>
      <c r="BX39" s="54"/>
      <c r="BY39" s="54"/>
      <c r="BZ39" s="54"/>
      <c r="CA39" s="54"/>
      <c r="CB39" s="54"/>
      <c r="CC39" s="54"/>
      <c r="CD39" s="54"/>
      <c r="CE39" s="54"/>
      <c r="CF39" s="54"/>
      <c r="CG39" s="54"/>
      <c r="CH39" s="54"/>
      <c r="CI39" s="54"/>
      <c r="CJ39" s="54"/>
      <c r="CK39" s="54"/>
      <c r="CL39" s="54"/>
      <c r="CM39" s="54"/>
      <c r="CN39" s="54"/>
      <c r="CO39" s="54"/>
      <c r="CP39" s="54"/>
      <c r="CQ39" s="54"/>
      <c r="CR39" s="54"/>
      <c r="CS39" s="54"/>
      <c r="CT39" s="54"/>
      <c r="CU39" s="54"/>
      <c r="CV39" s="54"/>
      <c r="CW39" s="54"/>
      <c r="CX39" s="54"/>
      <c r="CY39" s="54"/>
      <c r="CZ39" s="54"/>
      <c r="DA39" s="54"/>
      <c r="DB39" s="54"/>
      <c r="DC39" s="54"/>
      <c r="DD39" s="54"/>
      <c r="DE39" s="54"/>
      <c r="DF39" s="54"/>
      <c r="DG39" s="54"/>
      <c r="DH39" s="54"/>
      <c r="DI39" s="54"/>
      <c r="DJ39" s="54"/>
      <c r="DK39" s="54"/>
      <c r="DL39" s="54"/>
      <c r="DM39" s="54"/>
      <c r="DN39" s="54"/>
      <c r="DO39" s="54"/>
      <c r="DP39" s="54"/>
      <c r="DQ39" s="54"/>
      <c r="DR39" s="54"/>
      <c r="DS39" s="54"/>
      <c r="DT39" s="54"/>
      <c r="DU39" s="54"/>
      <c r="DV39" s="54"/>
      <c r="DW39" s="54"/>
      <c r="DX39" s="54"/>
      <c r="DY39" s="54"/>
      <c r="DZ39" s="54"/>
      <c r="EA39" s="54"/>
      <c r="EB39" s="54"/>
      <c r="EC39" s="54"/>
      <c r="ED39" s="54"/>
      <c r="EE39" s="54"/>
      <c r="EF39" s="54"/>
      <c r="EG39" s="54"/>
      <c r="EH39" s="54"/>
      <c r="EI39" s="54"/>
      <c r="EJ39" s="54"/>
      <c r="EK39" s="54"/>
      <c r="EL39" s="54"/>
      <c r="EM39" s="54"/>
      <c r="EN39" s="54"/>
      <c r="EO39" s="54"/>
      <c r="EP39" s="54"/>
      <c r="EQ39" s="54"/>
      <c r="ER39" s="54"/>
      <c r="ES39" s="54"/>
      <c r="ET39" s="54"/>
      <c r="EU39" s="54"/>
      <c r="EV39" s="54"/>
      <c r="EW39" s="54"/>
      <c r="EX39" s="54"/>
      <c r="EY39" s="54"/>
      <c r="EZ39" s="54"/>
      <c r="FA39" s="54"/>
      <c r="FB39" s="54"/>
      <c r="FC39" s="54"/>
      <c r="FD39" s="54"/>
      <c r="FE39" s="54"/>
      <c r="FF39" s="54"/>
      <c r="FG39" s="54"/>
      <c r="FH39" s="54"/>
      <c r="FI39" s="54"/>
      <c r="FJ39" s="54"/>
      <c r="FK39" s="54"/>
      <c r="FL39" s="54"/>
      <c r="FM39" s="54"/>
      <c r="FN39" s="54"/>
      <c r="FO39" s="54"/>
      <c r="FP39" s="54"/>
      <c r="FQ39" s="54"/>
      <c r="FR39" s="54"/>
      <c r="FS39" s="54"/>
    </row>
    <row r="40" spans="1:175" x14ac:dyDescent="0.3">
      <c r="A40" s="60"/>
      <c r="B40" s="60"/>
      <c r="C40" s="60"/>
      <c r="D40" s="60"/>
      <c r="E40" s="60"/>
      <c r="F40" s="60"/>
      <c r="G40" s="60"/>
      <c r="H40" s="60"/>
      <c r="I40" s="60"/>
      <c r="J40" s="60"/>
      <c r="K40" s="60"/>
      <c r="AG40" s="54"/>
      <c r="AH40" s="54"/>
      <c r="AI40" s="54"/>
      <c r="AJ40" s="54"/>
      <c r="AK40" s="54"/>
      <c r="AL40" s="54"/>
      <c r="AM40" s="54"/>
      <c r="AN40" s="54"/>
      <c r="AO40" s="54"/>
      <c r="AP40" s="54"/>
      <c r="AQ40" s="54"/>
      <c r="AR40" s="54"/>
      <c r="AS40" s="54"/>
      <c r="AT40" s="54"/>
      <c r="AU40" s="54"/>
      <c r="AV40" s="54"/>
      <c r="AW40" s="54"/>
      <c r="AX40" s="54"/>
      <c r="AY40" s="54"/>
      <c r="AZ40" s="54"/>
      <c r="BA40" s="54"/>
      <c r="BB40" s="54"/>
      <c r="BC40" s="54"/>
      <c r="BD40" s="54"/>
      <c r="BE40" s="54"/>
      <c r="BF40" s="54"/>
      <c r="BG40" s="54"/>
      <c r="BH40" s="54"/>
      <c r="BI40" s="54"/>
      <c r="BJ40" s="54"/>
      <c r="BK40" s="54"/>
      <c r="BL40" s="54"/>
      <c r="BM40" s="54"/>
      <c r="BN40" s="54"/>
      <c r="BO40" s="54"/>
      <c r="BP40" s="54"/>
      <c r="BQ40" s="54"/>
      <c r="BR40" s="54"/>
      <c r="BS40" s="54"/>
      <c r="BT40" s="54"/>
      <c r="BU40" s="54"/>
      <c r="BV40" s="54"/>
      <c r="BW40" s="54"/>
      <c r="BX40" s="54"/>
      <c r="BY40" s="54"/>
      <c r="BZ40" s="54"/>
      <c r="CA40" s="54"/>
      <c r="CB40" s="54"/>
      <c r="CC40" s="54"/>
      <c r="CD40" s="54"/>
      <c r="CE40" s="54"/>
      <c r="CF40" s="54"/>
      <c r="CG40" s="54"/>
      <c r="CH40" s="54"/>
      <c r="CI40" s="54"/>
      <c r="CJ40" s="54"/>
      <c r="CK40" s="54"/>
      <c r="CL40" s="54"/>
      <c r="CM40" s="54"/>
      <c r="CN40" s="54"/>
      <c r="CO40" s="54"/>
      <c r="CP40" s="54"/>
      <c r="CQ40" s="54"/>
      <c r="CR40" s="54"/>
      <c r="CS40" s="54"/>
      <c r="CT40" s="54"/>
      <c r="CU40" s="54"/>
      <c r="CV40" s="54"/>
      <c r="CW40" s="54"/>
      <c r="CX40" s="54"/>
      <c r="CY40" s="54"/>
      <c r="CZ40" s="54"/>
      <c r="DA40" s="54"/>
      <c r="DB40" s="54"/>
      <c r="DC40" s="54"/>
      <c r="DD40" s="54"/>
      <c r="DE40" s="54"/>
      <c r="DF40" s="54"/>
      <c r="DG40" s="54"/>
      <c r="DH40" s="54"/>
      <c r="DI40" s="54"/>
      <c r="DJ40" s="54"/>
      <c r="DK40" s="54"/>
      <c r="DL40" s="54"/>
      <c r="DM40" s="54"/>
      <c r="DN40" s="54"/>
      <c r="DO40" s="54"/>
      <c r="DP40" s="54"/>
      <c r="DQ40" s="54"/>
      <c r="DR40" s="54"/>
      <c r="DS40" s="54"/>
      <c r="DT40" s="54"/>
      <c r="DU40" s="54"/>
      <c r="DV40" s="54"/>
      <c r="DW40" s="54"/>
      <c r="DX40" s="54"/>
      <c r="DY40" s="54"/>
      <c r="DZ40" s="54"/>
      <c r="EA40" s="54"/>
      <c r="EB40" s="54"/>
      <c r="EC40" s="54"/>
      <c r="ED40" s="54"/>
      <c r="EE40" s="54"/>
      <c r="EF40" s="54"/>
      <c r="EG40" s="54"/>
      <c r="EH40" s="54"/>
      <c r="EI40" s="54"/>
      <c r="EJ40" s="54"/>
      <c r="EK40" s="54"/>
      <c r="EL40" s="54"/>
      <c r="EM40" s="54"/>
      <c r="EN40" s="54"/>
      <c r="EO40" s="54"/>
      <c r="EP40" s="54"/>
      <c r="EQ40" s="54"/>
      <c r="ER40" s="54"/>
      <c r="ES40" s="54"/>
      <c r="ET40" s="54"/>
      <c r="EU40" s="54"/>
      <c r="EV40" s="54"/>
      <c r="EW40" s="54"/>
      <c r="EX40" s="54"/>
      <c r="EY40" s="54"/>
      <c r="EZ40" s="54"/>
      <c r="FA40" s="54"/>
      <c r="FB40" s="54"/>
      <c r="FC40" s="54"/>
      <c r="FD40" s="54"/>
      <c r="FE40" s="54"/>
      <c r="FF40" s="54"/>
      <c r="FG40" s="54"/>
      <c r="FH40" s="54"/>
      <c r="FI40" s="54"/>
      <c r="FJ40" s="54"/>
      <c r="FK40" s="54"/>
      <c r="FL40" s="54"/>
      <c r="FM40" s="54"/>
      <c r="FN40" s="54"/>
      <c r="FO40" s="54"/>
      <c r="FP40" s="54"/>
      <c r="FQ40" s="54"/>
      <c r="FR40" s="54"/>
      <c r="FS40" s="54"/>
    </row>
    <row r="41" spans="1:175" x14ac:dyDescent="0.3">
      <c r="A41" s="60"/>
      <c r="B41" s="60"/>
      <c r="C41" s="60"/>
      <c r="D41" s="60"/>
      <c r="E41" s="60"/>
      <c r="F41" s="60"/>
      <c r="G41" s="60"/>
      <c r="H41" s="60"/>
      <c r="I41" s="60"/>
      <c r="J41" s="60"/>
      <c r="K41" s="60"/>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row>
    <row r="42" spans="1:175" x14ac:dyDescent="0.3">
      <c r="A42" s="60"/>
      <c r="B42" s="60"/>
      <c r="C42" s="60"/>
      <c r="D42" s="60"/>
      <c r="E42" s="60"/>
      <c r="F42" s="60"/>
      <c r="G42" s="60"/>
      <c r="H42" s="60"/>
      <c r="I42" s="60"/>
      <c r="J42" s="60"/>
      <c r="K42" s="60"/>
      <c r="AG42" s="54"/>
      <c r="AH42" s="54"/>
      <c r="AI42" s="54"/>
      <c r="AJ42" s="54"/>
      <c r="AK42" s="54"/>
      <c r="AL42" s="54"/>
      <c r="AM42" s="54"/>
      <c r="AN42" s="54"/>
      <c r="AO42" s="54"/>
      <c r="AP42" s="54"/>
      <c r="AQ42" s="54"/>
      <c r="AR42" s="54"/>
      <c r="AS42" s="54"/>
      <c r="AT42" s="54"/>
      <c r="AU42" s="54"/>
      <c r="AV42" s="54"/>
      <c r="AW42" s="54"/>
      <c r="AX42" s="54"/>
      <c r="AY42" s="54"/>
      <c r="AZ42" s="54"/>
      <c r="BA42" s="54"/>
      <c r="BB42" s="54"/>
      <c r="BC42" s="54"/>
      <c r="BD42" s="54"/>
      <c r="BE42" s="54"/>
      <c r="BF42" s="54"/>
      <c r="BG42" s="54"/>
      <c r="BH42" s="54"/>
      <c r="BI42" s="54"/>
      <c r="BJ42" s="54"/>
      <c r="BK42" s="54"/>
      <c r="BL42" s="54"/>
      <c r="BM42" s="54"/>
      <c r="BN42" s="54"/>
      <c r="BO42" s="54"/>
      <c r="BP42" s="54"/>
      <c r="BQ42" s="54"/>
      <c r="BR42" s="54"/>
      <c r="BS42" s="54"/>
      <c r="BT42" s="54"/>
      <c r="BU42" s="54"/>
      <c r="BV42" s="54"/>
      <c r="BW42" s="54"/>
      <c r="BX42" s="54"/>
      <c r="BY42" s="54"/>
      <c r="BZ42" s="54"/>
      <c r="CA42" s="54"/>
      <c r="CB42" s="54"/>
      <c r="CC42" s="54"/>
      <c r="CD42" s="54"/>
      <c r="CE42" s="54"/>
      <c r="CF42" s="54"/>
      <c r="CG42" s="54"/>
      <c r="CH42" s="54"/>
      <c r="CI42" s="54"/>
      <c r="CJ42" s="54"/>
      <c r="CK42" s="54"/>
      <c r="CL42" s="54"/>
      <c r="CM42" s="54"/>
      <c r="CN42" s="54"/>
      <c r="CO42" s="54"/>
      <c r="CP42" s="54"/>
      <c r="CQ42" s="54"/>
      <c r="CR42" s="54"/>
      <c r="CS42" s="54"/>
      <c r="CT42" s="54"/>
      <c r="CU42" s="54"/>
      <c r="CV42" s="54"/>
      <c r="CW42" s="54"/>
      <c r="CX42" s="54"/>
      <c r="CY42" s="54"/>
      <c r="CZ42" s="54"/>
      <c r="DA42" s="54"/>
      <c r="DB42" s="54"/>
      <c r="DC42" s="54"/>
      <c r="DD42" s="54"/>
      <c r="DE42" s="54"/>
      <c r="DF42" s="54"/>
      <c r="DG42" s="54"/>
      <c r="DH42" s="54"/>
      <c r="DI42" s="54"/>
      <c r="DJ42" s="54"/>
      <c r="DK42" s="54"/>
      <c r="DL42" s="54"/>
      <c r="DM42" s="54"/>
      <c r="DN42" s="54"/>
      <c r="DO42" s="54"/>
      <c r="DP42" s="54"/>
      <c r="DQ42" s="54"/>
      <c r="DR42" s="54"/>
      <c r="DS42" s="54"/>
      <c r="DT42" s="54"/>
      <c r="DU42" s="54"/>
      <c r="DV42" s="54"/>
      <c r="DW42" s="54"/>
      <c r="DX42" s="54"/>
      <c r="DY42" s="54"/>
      <c r="DZ42" s="54"/>
      <c r="EA42" s="54"/>
      <c r="EB42" s="54"/>
      <c r="EC42" s="54"/>
      <c r="ED42" s="54"/>
      <c r="EE42" s="54"/>
      <c r="EF42" s="54"/>
      <c r="EG42" s="54"/>
      <c r="EH42" s="54"/>
      <c r="EI42" s="54"/>
      <c r="EJ42" s="54"/>
      <c r="EK42" s="54"/>
      <c r="EL42" s="54"/>
      <c r="EM42" s="54"/>
      <c r="EN42" s="54"/>
      <c r="EO42" s="54"/>
      <c r="EP42" s="54"/>
      <c r="EQ42" s="54"/>
      <c r="ER42" s="54"/>
      <c r="ES42" s="54"/>
      <c r="ET42" s="54"/>
      <c r="EU42" s="54"/>
      <c r="EV42" s="54"/>
      <c r="EW42" s="54"/>
      <c r="EX42" s="54"/>
      <c r="EY42" s="54"/>
      <c r="EZ42" s="54"/>
      <c r="FA42" s="54"/>
      <c r="FB42" s="54"/>
      <c r="FC42" s="54"/>
      <c r="FD42" s="54"/>
      <c r="FE42" s="54"/>
      <c r="FF42" s="54"/>
      <c r="FG42" s="54"/>
      <c r="FH42" s="54"/>
      <c r="FI42" s="54"/>
      <c r="FJ42" s="54"/>
      <c r="FK42" s="54"/>
      <c r="FL42" s="54"/>
      <c r="FM42" s="54"/>
      <c r="FN42" s="54"/>
      <c r="FO42" s="54"/>
      <c r="FP42" s="54"/>
      <c r="FQ42" s="54"/>
      <c r="FR42" s="54"/>
      <c r="FS42" s="54"/>
    </row>
    <row r="43" spans="1:175" x14ac:dyDescent="0.3">
      <c r="A43" s="60"/>
      <c r="B43" s="60"/>
      <c r="C43" s="60"/>
      <c r="D43" s="60"/>
      <c r="E43" s="60"/>
      <c r="F43" s="60"/>
      <c r="G43" s="60"/>
      <c r="H43" s="60"/>
      <c r="I43" s="60"/>
      <c r="J43" s="60"/>
      <c r="K43" s="60"/>
      <c r="AG43" s="54"/>
      <c r="AH43" s="54"/>
      <c r="AI43" s="54"/>
      <c r="AJ43" s="54"/>
      <c r="AK43" s="54"/>
      <c r="AL43" s="54"/>
      <c r="AM43" s="54"/>
      <c r="AN43" s="54"/>
      <c r="AO43" s="54"/>
      <c r="AP43" s="54"/>
      <c r="AQ43" s="54"/>
      <c r="AR43" s="54"/>
      <c r="AS43" s="54"/>
      <c r="AT43" s="54"/>
      <c r="AU43" s="54"/>
      <c r="AV43" s="54"/>
      <c r="AW43" s="54"/>
      <c r="AX43" s="54"/>
      <c r="AY43" s="54"/>
      <c r="AZ43" s="54"/>
      <c r="BA43" s="54"/>
      <c r="BB43" s="54"/>
      <c r="BC43" s="54"/>
      <c r="BD43" s="54"/>
      <c r="BE43" s="54"/>
      <c r="BF43" s="54"/>
      <c r="BG43" s="54"/>
      <c r="BH43" s="54"/>
      <c r="BI43" s="54"/>
      <c r="BJ43" s="54"/>
      <c r="BK43" s="54"/>
      <c r="BL43" s="54"/>
      <c r="BM43" s="54"/>
      <c r="BN43" s="54"/>
      <c r="BO43" s="54"/>
      <c r="BP43" s="54"/>
      <c r="BQ43" s="54"/>
      <c r="BR43" s="54"/>
      <c r="BS43" s="54"/>
      <c r="BT43" s="54"/>
      <c r="BU43" s="54"/>
      <c r="BV43" s="54"/>
      <c r="BW43" s="54"/>
      <c r="BX43" s="54"/>
      <c r="BY43" s="54"/>
      <c r="BZ43" s="54"/>
      <c r="CA43" s="54"/>
      <c r="CB43" s="54"/>
      <c r="CC43" s="54"/>
      <c r="CD43" s="54"/>
      <c r="CE43" s="54"/>
      <c r="CF43" s="54"/>
      <c r="CG43" s="54"/>
      <c r="CH43" s="54"/>
      <c r="CI43" s="54"/>
      <c r="CJ43" s="54"/>
      <c r="CK43" s="54"/>
      <c r="CL43" s="54"/>
      <c r="CM43" s="54"/>
      <c r="CN43" s="54"/>
      <c r="CO43" s="54"/>
      <c r="CP43" s="54"/>
      <c r="CQ43" s="54"/>
      <c r="CR43" s="54"/>
      <c r="CS43" s="54"/>
      <c r="CT43" s="54"/>
      <c r="CU43" s="54"/>
      <c r="CV43" s="54"/>
      <c r="CW43" s="54"/>
      <c r="CX43" s="54"/>
      <c r="CY43" s="54"/>
      <c r="CZ43" s="54"/>
      <c r="DA43" s="54"/>
      <c r="DB43" s="54"/>
      <c r="DC43" s="54"/>
      <c r="DD43" s="54"/>
      <c r="DE43" s="54"/>
      <c r="DF43" s="54"/>
      <c r="DG43" s="54"/>
      <c r="DH43" s="54"/>
      <c r="DI43" s="54"/>
      <c r="DJ43" s="54"/>
      <c r="DK43" s="54"/>
      <c r="DL43" s="54"/>
      <c r="DM43" s="54"/>
      <c r="DN43" s="54"/>
      <c r="DO43" s="54"/>
      <c r="DP43" s="54"/>
      <c r="DQ43" s="54"/>
      <c r="DR43" s="54"/>
      <c r="DS43" s="54"/>
      <c r="DT43" s="54"/>
      <c r="DU43" s="54"/>
      <c r="DV43" s="54"/>
      <c r="DW43" s="54"/>
      <c r="DX43" s="54"/>
      <c r="DY43" s="54"/>
      <c r="DZ43" s="54"/>
      <c r="EA43" s="54"/>
      <c r="EB43" s="54"/>
      <c r="EC43" s="54"/>
      <c r="ED43" s="54"/>
      <c r="EE43" s="54"/>
      <c r="EF43" s="54"/>
      <c r="EG43" s="54"/>
      <c r="EH43" s="54"/>
      <c r="EI43" s="54"/>
      <c r="EJ43" s="54"/>
      <c r="EK43" s="54"/>
      <c r="EL43" s="54"/>
      <c r="EM43" s="54"/>
      <c r="EN43" s="54"/>
      <c r="EO43" s="54"/>
      <c r="EP43" s="54"/>
      <c r="EQ43" s="54"/>
      <c r="ER43" s="54"/>
      <c r="ES43" s="54"/>
      <c r="ET43" s="54"/>
      <c r="EU43" s="54"/>
      <c r="EV43" s="54"/>
      <c r="EW43" s="54"/>
      <c r="EX43" s="54"/>
      <c r="EY43" s="54"/>
      <c r="EZ43" s="54"/>
      <c r="FA43" s="54"/>
      <c r="FB43" s="54"/>
      <c r="FC43" s="54"/>
      <c r="FD43" s="54"/>
      <c r="FE43" s="54"/>
      <c r="FF43" s="54"/>
      <c r="FG43" s="54"/>
      <c r="FH43" s="54"/>
      <c r="FI43" s="54"/>
      <c r="FJ43" s="54"/>
      <c r="FK43" s="54"/>
      <c r="FL43" s="54"/>
      <c r="FM43" s="54"/>
      <c r="FN43" s="54"/>
      <c r="FO43" s="54"/>
      <c r="FP43" s="54"/>
      <c r="FQ43" s="54"/>
      <c r="FR43" s="54"/>
      <c r="FS43" s="54"/>
    </row>
    <row r="44" spans="1:175" x14ac:dyDescent="0.3">
      <c r="A44" s="60"/>
      <c r="B44" s="60"/>
      <c r="C44" s="60"/>
      <c r="D44" s="60"/>
      <c r="E44" s="60"/>
      <c r="F44" s="60"/>
      <c r="G44" s="60"/>
      <c r="H44" s="60"/>
      <c r="I44" s="60"/>
      <c r="J44" s="60"/>
      <c r="K44" s="60"/>
      <c r="AG44" s="54"/>
      <c r="AH44" s="54"/>
      <c r="AI44" s="54"/>
      <c r="AJ44" s="54"/>
      <c r="AK44" s="54"/>
      <c r="AL44" s="54"/>
      <c r="AM44" s="54"/>
      <c r="AN44" s="54"/>
      <c r="AO44" s="54"/>
      <c r="AP44" s="54"/>
      <c r="AQ44" s="54"/>
      <c r="AR44" s="54"/>
      <c r="AS44" s="54"/>
      <c r="AT44" s="54"/>
      <c r="AU44" s="54"/>
      <c r="AV44" s="54"/>
      <c r="AW44" s="54"/>
      <c r="AX44" s="54"/>
      <c r="AY44" s="54"/>
      <c r="AZ44" s="54"/>
      <c r="BA44" s="54"/>
      <c r="BB44" s="54"/>
      <c r="BC44" s="54"/>
      <c r="BD44" s="54"/>
      <c r="BE44" s="54"/>
      <c r="BF44" s="54"/>
      <c r="BG44" s="54"/>
      <c r="BH44" s="54"/>
      <c r="BI44" s="54"/>
      <c r="BJ44" s="54"/>
      <c r="BK44" s="54"/>
      <c r="BL44" s="54"/>
      <c r="BM44" s="54"/>
      <c r="BN44" s="54"/>
      <c r="BO44" s="54"/>
      <c r="BP44" s="54"/>
      <c r="BQ44" s="54"/>
      <c r="BR44" s="54"/>
      <c r="BS44" s="54"/>
      <c r="BT44" s="54"/>
      <c r="BU44" s="54"/>
      <c r="BV44" s="54"/>
      <c r="BW44" s="54"/>
      <c r="BX44" s="54"/>
      <c r="BY44" s="54"/>
      <c r="BZ44" s="54"/>
      <c r="CA44" s="54"/>
      <c r="CB44" s="54"/>
      <c r="CC44" s="54"/>
      <c r="CD44" s="54"/>
      <c r="CE44" s="54"/>
      <c r="CF44" s="54"/>
      <c r="CG44" s="54"/>
      <c r="CH44" s="54"/>
      <c r="CI44" s="54"/>
      <c r="CJ44" s="54"/>
      <c r="CK44" s="54"/>
      <c r="CL44" s="54"/>
      <c r="CM44" s="54"/>
      <c r="CN44" s="54"/>
      <c r="CO44" s="54"/>
      <c r="CP44" s="54"/>
      <c r="CQ44" s="54"/>
      <c r="CR44" s="54"/>
      <c r="CS44" s="54"/>
      <c r="CT44" s="54"/>
      <c r="CU44" s="54"/>
      <c r="CV44" s="54"/>
      <c r="CW44" s="54"/>
      <c r="CX44" s="54"/>
      <c r="CY44" s="54"/>
      <c r="CZ44" s="54"/>
      <c r="DA44" s="54"/>
      <c r="DB44" s="54"/>
      <c r="DC44" s="54"/>
      <c r="DD44" s="54"/>
      <c r="DE44" s="54"/>
      <c r="DF44" s="54"/>
      <c r="DG44" s="54"/>
      <c r="DH44" s="54"/>
      <c r="DI44" s="54"/>
      <c r="DJ44" s="54"/>
      <c r="DK44" s="54"/>
      <c r="DL44" s="54"/>
      <c r="DM44" s="54"/>
      <c r="DN44" s="54"/>
      <c r="DO44" s="54"/>
      <c r="DP44" s="54"/>
      <c r="DQ44" s="54"/>
      <c r="DR44" s="54"/>
      <c r="DS44" s="54"/>
      <c r="DT44" s="54"/>
      <c r="DU44" s="54"/>
      <c r="DV44" s="54"/>
      <c r="DW44" s="54"/>
      <c r="DX44" s="54"/>
      <c r="DY44" s="54"/>
      <c r="DZ44" s="54"/>
      <c r="EA44" s="54"/>
      <c r="EB44" s="54"/>
      <c r="EC44" s="54"/>
      <c r="ED44" s="54"/>
      <c r="EE44" s="54"/>
      <c r="EF44" s="54"/>
      <c r="EG44" s="54"/>
      <c r="EH44" s="54"/>
      <c r="EI44" s="54"/>
      <c r="EJ44" s="54"/>
      <c r="EK44" s="54"/>
      <c r="EL44" s="54"/>
      <c r="EM44" s="54"/>
      <c r="EN44" s="54"/>
      <c r="EO44" s="54"/>
      <c r="EP44" s="54"/>
      <c r="EQ44" s="54"/>
      <c r="ER44" s="54"/>
      <c r="ES44" s="54"/>
      <c r="ET44" s="54"/>
      <c r="EU44" s="54"/>
      <c r="EV44" s="54"/>
      <c r="EW44" s="54"/>
      <c r="EX44" s="54"/>
      <c r="EY44" s="54"/>
      <c r="EZ44" s="54"/>
      <c r="FA44" s="54"/>
      <c r="FB44" s="54"/>
      <c r="FC44" s="54"/>
      <c r="FD44" s="54"/>
      <c r="FE44" s="54"/>
      <c r="FF44" s="54"/>
      <c r="FG44" s="54"/>
      <c r="FH44" s="54"/>
      <c r="FI44" s="54"/>
      <c r="FJ44" s="54"/>
      <c r="FK44" s="54"/>
      <c r="FL44" s="54"/>
      <c r="FM44" s="54"/>
      <c r="FN44" s="54"/>
      <c r="FO44" s="54"/>
      <c r="FP44" s="54"/>
      <c r="FQ44" s="54"/>
      <c r="FR44" s="54"/>
      <c r="FS44" s="54"/>
    </row>
    <row r="45" spans="1:175" x14ac:dyDescent="0.3">
      <c r="A45" s="60"/>
      <c r="B45" s="60"/>
      <c r="C45" s="60"/>
      <c r="D45" s="60"/>
      <c r="E45" s="60"/>
      <c r="F45" s="60"/>
      <c r="G45" s="60"/>
      <c r="H45" s="60"/>
      <c r="I45" s="60"/>
      <c r="J45" s="60"/>
      <c r="K45" s="60"/>
      <c r="AG45" s="54"/>
      <c r="AH45" s="54"/>
      <c r="AI45" s="54"/>
      <c r="AJ45" s="54"/>
      <c r="AK45" s="54"/>
      <c r="AL45" s="54"/>
      <c r="AM45" s="54"/>
      <c r="AN45" s="54"/>
      <c r="AO45" s="54"/>
      <c r="AP45" s="54"/>
      <c r="AQ45" s="54"/>
      <c r="AR45" s="54"/>
      <c r="AS45" s="54"/>
      <c r="AT45" s="54"/>
      <c r="AU45" s="54"/>
      <c r="AV45" s="54"/>
      <c r="AW45" s="54"/>
      <c r="AX45" s="54"/>
      <c r="AY45" s="54"/>
      <c r="AZ45" s="54"/>
      <c r="BA45" s="54"/>
      <c r="BB45" s="54"/>
      <c r="BC45" s="54"/>
      <c r="BD45" s="54"/>
      <c r="BE45" s="54"/>
      <c r="BF45" s="54"/>
      <c r="BG45" s="54"/>
      <c r="BH45" s="54"/>
      <c r="BI45" s="54"/>
      <c r="BJ45" s="54"/>
      <c r="BK45" s="54"/>
      <c r="BL45" s="54"/>
      <c r="BM45" s="54"/>
      <c r="BN45" s="54"/>
      <c r="BO45" s="54"/>
      <c r="BP45" s="54"/>
      <c r="BQ45" s="54"/>
      <c r="BR45" s="54"/>
      <c r="BS45" s="54"/>
      <c r="BT45" s="54"/>
      <c r="BU45" s="54"/>
      <c r="BV45" s="54"/>
      <c r="BW45" s="54"/>
      <c r="BX45" s="54"/>
      <c r="BY45" s="54"/>
      <c r="BZ45" s="54"/>
      <c r="CA45" s="54"/>
      <c r="CB45" s="54"/>
      <c r="CC45" s="54"/>
      <c r="CD45" s="54"/>
      <c r="CE45" s="54"/>
      <c r="CF45" s="54"/>
      <c r="CG45" s="54"/>
      <c r="CH45" s="54"/>
      <c r="CI45" s="54"/>
      <c r="CJ45" s="54"/>
      <c r="CK45" s="54"/>
      <c r="CL45" s="54"/>
      <c r="CM45" s="54"/>
      <c r="CN45" s="54"/>
      <c r="CO45" s="54"/>
      <c r="CP45" s="54"/>
      <c r="CQ45" s="54"/>
      <c r="CR45" s="54"/>
      <c r="CS45" s="54"/>
      <c r="CT45" s="54"/>
      <c r="CU45" s="54"/>
      <c r="CV45" s="54"/>
      <c r="CW45" s="54"/>
      <c r="CX45" s="54"/>
      <c r="CY45" s="54"/>
      <c r="CZ45" s="54"/>
      <c r="DA45" s="54"/>
      <c r="DB45" s="54"/>
      <c r="DC45" s="54"/>
      <c r="DD45" s="54"/>
      <c r="DE45" s="54"/>
      <c r="DF45" s="54"/>
      <c r="DG45" s="54"/>
      <c r="DH45" s="54"/>
      <c r="DI45" s="54"/>
      <c r="DJ45" s="54"/>
      <c r="DK45" s="54"/>
      <c r="DL45" s="54"/>
      <c r="DM45" s="54"/>
      <c r="DN45" s="54"/>
      <c r="DO45" s="54"/>
      <c r="DP45" s="54"/>
      <c r="DQ45" s="54"/>
      <c r="DR45" s="54"/>
      <c r="DS45" s="54"/>
      <c r="DT45" s="54"/>
      <c r="DU45" s="54"/>
      <c r="DV45" s="54"/>
      <c r="DW45" s="54"/>
      <c r="DX45" s="54"/>
      <c r="DY45" s="54"/>
      <c r="DZ45" s="54"/>
      <c r="EA45" s="54"/>
      <c r="EB45" s="54"/>
      <c r="EC45" s="54"/>
      <c r="ED45" s="54"/>
      <c r="EE45" s="54"/>
      <c r="EF45" s="54"/>
      <c r="EG45" s="54"/>
      <c r="EH45" s="54"/>
      <c r="EI45" s="54"/>
      <c r="EJ45" s="54"/>
      <c r="EK45" s="54"/>
      <c r="EL45" s="54"/>
      <c r="EM45" s="54"/>
      <c r="EN45" s="54"/>
      <c r="EO45" s="54"/>
      <c r="EP45" s="54"/>
      <c r="EQ45" s="54"/>
      <c r="ER45" s="54"/>
      <c r="ES45" s="54"/>
      <c r="ET45" s="54"/>
      <c r="EU45" s="54"/>
      <c r="EV45" s="54"/>
      <c r="EW45" s="54"/>
      <c r="EX45" s="54"/>
      <c r="EY45" s="54"/>
      <c r="EZ45" s="54"/>
      <c r="FA45" s="54"/>
      <c r="FB45" s="54"/>
      <c r="FC45" s="54"/>
      <c r="FD45" s="54"/>
      <c r="FE45" s="54"/>
      <c r="FF45" s="54"/>
      <c r="FG45" s="54"/>
      <c r="FH45" s="54"/>
      <c r="FI45" s="54"/>
      <c r="FJ45" s="54"/>
      <c r="FK45" s="54"/>
      <c r="FL45" s="54"/>
      <c r="FM45" s="54"/>
      <c r="FN45" s="54"/>
      <c r="FO45" s="54"/>
      <c r="FP45" s="54"/>
      <c r="FQ45" s="54"/>
      <c r="FR45" s="54"/>
      <c r="FS45" s="54"/>
    </row>
    <row r="46" spans="1:175" x14ac:dyDescent="0.3">
      <c r="A46" s="60"/>
      <c r="B46" s="60"/>
      <c r="C46" s="60"/>
      <c r="D46" s="60"/>
      <c r="E46" s="60"/>
      <c r="F46" s="60"/>
      <c r="G46" s="60"/>
      <c r="H46" s="60"/>
      <c r="I46" s="60"/>
      <c r="J46" s="60"/>
      <c r="K46" s="60"/>
      <c r="AG46" s="54"/>
      <c r="AH46" s="54"/>
      <c r="AI46" s="54"/>
      <c r="AJ46" s="54"/>
      <c r="AK46" s="54"/>
      <c r="AL46" s="54"/>
      <c r="AM46" s="54"/>
      <c r="AN46" s="54"/>
      <c r="AO46" s="54"/>
      <c r="AP46" s="54"/>
      <c r="AQ46" s="54"/>
      <c r="AR46" s="54"/>
      <c r="AS46" s="54"/>
      <c r="AT46" s="54"/>
      <c r="AU46" s="54"/>
      <c r="AV46" s="54"/>
      <c r="AW46" s="54"/>
      <c r="AX46" s="54"/>
      <c r="AY46" s="54"/>
      <c r="AZ46" s="54"/>
      <c r="BA46" s="54"/>
      <c r="BB46" s="54"/>
      <c r="BC46" s="54"/>
      <c r="BD46" s="54"/>
      <c r="BE46" s="54"/>
      <c r="BF46" s="54"/>
      <c r="BG46" s="54"/>
      <c r="BH46" s="54"/>
      <c r="BI46" s="54"/>
      <c r="BJ46" s="54"/>
      <c r="BK46" s="54"/>
      <c r="BL46" s="54"/>
      <c r="BM46" s="54"/>
      <c r="BN46" s="54"/>
      <c r="BO46" s="54"/>
      <c r="BP46" s="54"/>
      <c r="BQ46" s="54"/>
      <c r="BR46" s="54"/>
      <c r="BS46" s="54"/>
      <c r="BT46" s="54"/>
      <c r="BU46" s="54"/>
      <c r="BV46" s="54"/>
      <c r="BW46" s="54"/>
      <c r="BX46" s="54"/>
      <c r="BY46" s="54"/>
      <c r="BZ46" s="54"/>
      <c r="CA46" s="54"/>
      <c r="CB46" s="54"/>
      <c r="CC46" s="54"/>
      <c r="CD46" s="54"/>
      <c r="CE46" s="54"/>
      <c r="CF46" s="54"/>
      <c r="CG46" s="54"/>
      <c r="CH46" s="54"/>
      <c r="CI46" s="54"/>
      <c r="CJ46" s="54"/>
      <c r="CK46" s="54"/>
      <c r="CL46" s="54"/>
      <c r="CM46" s="54"/>
      <c r="CN46" s="54"/>
      <c r="CO46" s="54"/>
      <c r="CP46" s="54"/>
      <c r="CQ46" s="54"/>
      <c r="CR46" s="54"/>
      <c r="CS46" s="54"/>
      <c r="CT46" s="54"/>
      <c r="CU46" s="54"/>
      <c r="CV46" s="54"/>
      <c r="CW46" s="54"/>
      <c r="CX46" s="54"/>
      <c r="CY46" s="54"/>
      <c r="CZ46" s="54"/>
      <c r="DA46" s="54"/>
      <c r="DB46" s="54"/>
      <c r="DC46" s="54"/>
      <c r="DD46" s="54"/>
      <c r="DE46" s="54"/>
      <c r="DF46" s="54"/>
      <c r="DG46" s="54"/>
      <c r="DH46" s="54"/>
      <c r="DI46" s="54"/>
      <c r="DJ46" s="54"/>
      <c r="DK46" s="54"/>
      <c r="DL46" s="54"/>
      <c r="DM46" s="54"/>
      <c r="DN46" s="54"/>
      <c r="DO46" s="54"/>
      <c r="DP46" s="54"/>
      <c r="DQ46" s="54"/>
      <c r="DR46" s="54"/>
      <c r="DS46" s="54"/>
      <c r="DT46" s="54"/>
      <c r="DU46" s="54"/>
      <c r="DV46" s="54"/>
      <c r="DW46" s="54"/>
      <c r="DX46" s="54"/>
      <c r="DY46" s="54"/>
      <c r="DZ46" s="54"/>
      <c r="EA46" s="54"/>
      <c r="EB46" s="54"/>
      <c r="EC46" s="54"/>
      <c r="ED46" s="54"/>
      <c r="EE46" s="54"/>
      <c r="EF46" s="54"/>
      <c r="EG46" s="54"/>
      <c r="EH46" s="54"/>
      <c r="EI46" s="54"/>
      <c r="EJ46" s="54"/>
      <c r="EK46" s="54"/>
      <c r="EL46" s="54"/>
      <c r="EM46" s="54"/>
      <c r="EN46" s="54"/>
      <c r="EO46" s="54"/>
      <c r="EP46" s="54"/>
      <c r="EQ46" s="54"/>
      <c r="ER46" s="54"/>
      <c r="ES46" s="54"/>
      <c r="ET46" s="54"/>
      <c r="EU46" s="54"/>
      <c r="EV46" s="54"/>
      <c r="EW46" s="54"/>
      <c r="EX46" s="54"/>
      <c r="EY46" s="54"/>
      <c r="EZ46" s="54"/>
      <c r="FA46" s="54"/>
      <c r="FB46" s="54"/>
      <c r="FC46" s="54"/>
      <c r="FD46" s="54"/>
      <c r="FE46" s="54"/>
      <c r="FF46" s="54"/>
      <c r="FG46" s="54"/>
      <c r="FH46" s="54"/>
      <c r="FI46" s="54"/>
      <c r="FJ46" s="54"/>
      <c r="FK46" s="54"/>
      <c r="FL46" s="54"/>
      <c r="FM46" s="54"/>
      <c r="FN46" s="54"/>
      <c r="FO46" s="54"/>
      <c r="FP46" s="54"/>
      <c r="FQ46" s="54"/>
      <c r="FR46" s="54"/>
      <c r="FS46" s="54"/>
    </row>
    <row r="47" spans="1:175" x14ac:dyDescent="0.3">
      <c r="A47" s="60"/>
      <c r="B47" s="60"/>
      <c r="C47" s="60"/>
      <c r="D47" s="60"/>
      <c r="E47" s="60"/>
      <c r="F47" s="60"/>
      <c r="G47" s="60"/>
      <c r="H47" s="60"/>
      <c r="I47" s="60"/>
      <c r="J47" s="60"/>
      <c r="K47" s="60"/>
    </row>
    <row r="48" spans="1:175" x14ac:dyDescent="0.3">
      <c r="A48" s="60"/>
      <c r="B48" s="60"/>
      <c r="C48" s="60"/>
      <c r="D48" s="60"/>
      <c r="E48" s="60"/>
      <c r="F48" s="60"/>
      <c r="G48" s="60"/>
      <c r="H48" s="60"/>
      <c r="I48" s="60"/>
      <c r="J48" s="60"/>
      <c r="K48" s="60"/>
    </row>
    <row r="49" spans="1:11" x14ac:dyDescent="0.3">
      <c r="A49" s="60"/>
      <c r="B49" s="60"/>
      <c r="C49" s="60"/>
      <c r="D49" s="60"/>
      <c r="E49" s="60"/>
      <c r="F49" s="60"/>
      <c r="G49" s="60"/>
      <c r="H49" s="60"/>
      <c r="I49" s="60"/>
      <c r="J49" s="60"/>
      <c r="K49" s="60"/>
    </row>
    <row r="50" spans="1:11" x14ac:dyDescent="0.3">
      <c r="A50" s="60"/>
      <c r="B50" s="60"/>
      <c r="C50" s="60"/>
      <c r="D50" s="60"/>
      <c r="E50" s="60"/>
      <c r="F50" s="60"/>
      <c r="G50" s="60"/>
      <c r="H50" s="60"/>
      <c r="I50" s="60"/>
      <c r="J50" s="60"/>
      <c r="K50" s="60"/>
    </row>
    <row r="51" spans="1:11" x14ac:dyDescent="0.3">
      <c r="A51" s="60"/>
      <c r="B51" s="60"/>
      <c r="C51" s="60"/>
      <c r="D51" s="60"/>
      <c r="E51" s="60"/>
      <c r="F51" s="60"/>
      <c r="G51" s="60"/>
      <c r="H51" s="60"/>
      <c r="I51" s="60"/>
      <c r="J51" s="60"/>
      <c r="K51" s="60"/>
    </row>
    <row r="52" spans="1:11" x14ac:dyDescent="0.3">
      <c r="A52" s="60"/>
      <c r="B52" s="60"/>
      <c r="C52" s="60"/>
      <c r="D52" s="60"/>
      <c r="E52" s="60"/>
      <c r="F52" s="60"/>
      <c r="G52" s="60"/>
      <c r="H52" s="60"/>
      <c r="I52" s="60"/>
      <c r="J52" s="60"/>
      <c r="K52" s="60"/>
    </row>
    <row r="53" spans="1:11" x14ac:dyDescent="0.3">
      <c r="A53" s="60"/>
      <c r="B53" s="60"/>
      <c r="C53" s="60"/>
      <c r="D53" s="60"/>
      <c r="E53" s="60"/>
      <c r="F53" s="60"/>
      <c r="G53" s="60"/>
      <c r="H53" s="60"/>
      <c r="I53" s="60"/>
      <c r="J53" s="60"/>
      <c r="K53" s="60"/>
    </row>
    <row r="54" spans="1:11" x14ac:dyDescent="0.3">
      <c r="A54" s="60"/>
      <c r="B54" s="60"/>
      <c r="C54" s="60"/>
      <c r="D54" s="60"/>
      <c r="E54" s="60"/>
      <c r="F54" s="60"/>
      <c r="G54" s="60"/>
      <c r="H54" s="60"/>
      <c r="I54" s="60"/>
      <c r="J54" s="60"/>
      <c r="K54" s="60"/>
    </row>
    <row r="55" spans="1:11" x14ac:dyDescent="0.3">
      <c r="A55" s="60"/>
      <c r="B55" s="60"/>
      <c r="C55" s="60"/>
      <c r="D55" s="60"/>
      <c r="E55" s="60"/>
      <c r="F55" s="60"/>
      <c r="G55" s="60"/>
      <c r="H55" s="60"/>
      <c r="I55" s="60"/>
      <c r="J55" s="60"/>
      <c r="K55" s="60"/>
    </row>
    <row r="56" spans="1:11" x14ac:dyDescent="0.3">
      <c r="A56" s="60"/>
      <c r="B56" s="60"/>
      <c r="C56" s="60"/>
      <c r="D56" s="60"/>
      <c r="E56" s="60"/>
      <c r="F56" s="60"/>
      <c r="G56" s="60"/>
      <c r="H56" s="60"/>
      <c r="I56" s="60"/>
      <c r="J56" s="60"/>
      <c r="K56" s="60"/>
    </row>
    <row r="57" spans="1:11" x14ac:dyDescent="0.3">
      <c r="A57" s="60"/>
      <c r="B57" s="60"/>
      <c r="C57" s="60"/>
      <c r="D57" s="60"/>
      <c r="E57" s="60"/>
      <c r="F57" s="60"/>
      <c r="G57" s="60"/>
      <c r="H57" s="60"/>
      <c r="I57" s="60"/>
      <c r="J57" s="60"/>
      <c r="K57" s="60"/>
    </row>
    <row r="58" spans="1:11" x14ac:dyDescent="0.3">
      <c r="A58" s="60"/>
      <c r="B58" s="60"/>
      <c r="C58" s="60"/>
      <c r="D58" s="60"/>
      <c r="E58" s="60"/>
      <c r="F58" s="60"/>
      <c r="G58" s="60"/>
      <c r="H58" s="60"/>
      <c r="I58" s="60"/>
      <c r="J58" s="60"/>
      <c r="K58" s="60"/>
    </row>
    <row r="59" spans="1:11" x14ac:dyDescent="0.3">
      <c r="A59" s="33"/>
      <c r="B59" s="36"/>
      <c r="C59" s="37"/>
      <c r="D59" s="33"/>
      <c r="E59" s="33"/>
      <c r="F59" s="33"/>
      <c r="G59" s="37"/>
      <c r="H59" s="33"/>
      <c r="I59" s="33"/>
      <c r="J59" s="33"/>
      <c r="K59" s="33"/>
    </row>
    <row r="60" spans="1:11" x14ac:dyDescent="0.3">
      <c r="A60" s="33"/>
      <c r="B60" s="38"/>
      <c r="C60" s="37"/>
      <c r="D60" s="39"/>
      <c r="E60" s="39"/>
      <c r="F60" s="40" t="s">
        <v>38</v>
      </c>
      <c r="G60" s="37"/>
      <c r="H60" s="39"/>
      <c r="I60" s="39"/>
      <c r="J60" s="39"/>
      <c r="K60" s="33"/>
    </row>
    <row r="61" spans="1:11" x14ac:dyDescent="0.3">
      <c r="A61" s="33"/>
      <c r="B61" s="39"/>
      <c r="C61" s="39"/>
      <c r="D61" s="39"/>
      <c r="E61" s="39"/>
      <c r="F61" s="75" t="s">
        <v>51</v>
      </c>
      <c r="G61" s="39"/>
      <c r="H61" s="39"/>
      <c r="I61" s="39"/>
      <c r="J61" s="39"/>
      <c r="K61" s="33"/>
    </row>
  </sheetData>
  <mergeCells count="1">
    <mergeCell ref="B13:C13"/>
  </mergeCells>
  <hyperlinks>
    <hyperlink ref="F61" r:id="rId1"/>
    <hyperlink ref="B13" r:id="rId2" display=" (NASA CR-1457, 1969)"/>
  </hyperlinks>
  <pageMargins left="0.47244094488188981" right="0.23622047244094491" top="0.31496062992125984" bottom="0.98425196850393704" header="0.43307086614173229" footer="0.59055118110236227"/>
  <pageSetup scale="98" orientation="portrait" r:id="rId3"/>
  <headerFooter alignWithMargins="0"/>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sheetPr>
  <dimension ref="A1:FV61"/>
  <sheetViews>
    <sheetView view="pageBreakPreview" zoomScale="85" zoomScaleNormal="100" zoomScaleSheetLayoutView="85" workbookViewId="0"/>
  </sheetViews>
  <sheetFormatPr defaultColWidth="9.109375" defaultRowHeight="13.8" x14ac:dyDescent="0.3"/>
  <cols>
    <col min="1" max="11" width="9" style="54" customWidth="1"/>
    <col min="12" max="12" width="4" style="52" customWidth="1"/>
    <col min="13" max="20" width="4" style="53" customWidth="1"/>
    <col min="21" max="21" width="10.33203125" style="52" customWidth="1"/>
    <col min="22" max="22" width="9.109375" style="56"/>
    <col min="23" max="23" width="9.88671875" style="56" customWidth="1"/>
    <col min="24" max="25" width="6.6640625" style="56" bestFit="1" customWidth="1"/>
    <col min="26" max="34" width="6.5546875" style="56" bestFit="1" customWidth="1"/>
    <col min="35" max="175" width="9.109375" style="72"/>
    <col min="176" max="16384" width="9.109375" style="54"/>
  </cols>
  <sheetData>
    <row r="1" spans="1:178" s="10" customFormat="1" x14ac:dyDescent="0.3">
      <c r="A1" s="3"/>
      <c r="B1" s="4" t="s">
        <v>7</v>
      </c>
      <c r="C1" s="5" t="s">
        <v>4</v>
      </c>
      <c r="D1" s="3"/>
      <c r="E1" s="3"/>
      <c r="F1" s="4" t="s">
        <v>15</v>
      </c>
      <c r="G1" s="6">
        <f>X1</f>
        <v>4</v>
      </c>
      <c r="H1" s="3"/>
      <c r="I1" s="3"/>
      <c r="J1" s="3"/>
      <c r="K1" s="3"/>
      <c r="M1" s="22" t="s">
        <v>25</v>
      </c>
      <c r="N1" s="22" t="s">
        <v>26</v>
      </c>
      <c r="O1" s="22" t="s">
        <v>27</v>
      </c>
      <c r="P1" s="22" t="s">
        <v>27</v>
      </c>
      <c r="Q1" s="22" t="s">
        <v>27</v>
      </c>
      <c r="R1" s="22" t="s">
        <v>28</v>
      </c>
      <c r="S1" s="23" t="s">
        <v>29</v>
      </c>
      <c r="T1" s="24" t="s">
        <v>30</v>
      </c>
      <c r="W1" s="11" t="s">
        <v>31</v>
      </c>
      <c r="X1" s="12">
        <f>SUM(M:M)</f>
        <v>4</v>
      </c>
    </row>
    <row r="2" spans="1:178" s="10" customFormat="1" x14ac:dyDescent="0.3">
      <c r="A2" s="3"/>
      <c r="B2" s="4" t="s">
        <v>8</v>
      </c>
      <c r="C2" s="5" t="s">
        <v>9</v>
      </c>
      <c r="D2" s="3"/>
      <c r="E2" s="3"/>
      <c r="F2" s="4" t="s">
        <v>10</v>
      </c>
      <c r="G2" s="5" t="s">
        <v>55</v>
      </c>
      <c r="H2" s="3"/>
      <c r="I2" s="3"/>
      <c r="J2" s="3"/>
      <c r="K2" s="3"/>
      <c r="M2" s="25" t="s">
        <v>32</v>
      </c>
      <c r="N2" s="25" t="s">
        <v>32</v>
      </c>
      <c r="O2" s="25" t="s">
        <v>26</v>
      </c>
      <c r="P2" s="25" t="s">
        <v>26</v>
      </c>
      <c r="Q2" s="25" t="s">
        <v>26</v>
      </c>
      <c r="R2" s="25" t="s">
        <v>32</v>
      </c>
      <c r="S2" s="26" t="s">
        <v>32</v>
      </c>
      <c r="T2" s="27"/>
      <c r="W2" s="11" t="s">
        <v>33</v>
      </c>
      <c r="X2" s="12">
        <f>SUM(N:N)</f>
        <v>0</v>
      </c>
    </row>
    <row r="3" spans="1:178" s="10" customFormat="1" x14ac:dyDescent="0.3">
      <c r="A3" s="3"/>
      <c r="B3" s="4" t="s">
        <v>1</v>
      </c>
      <c r="C3" s="7" t="s">
        <v>73</v>
      </c>
      <c r="D3" s="3"/>
      <c r="E3" s="3"/>
      <c r="F3" s="4" t="s">
        <v>0</v>
      </c>
      <c r="G3" s="5" t="s">
        <v>17</v>
      </c>
      <c r="H3" s="3"/>
      <c r="I3" s="3"/>
      <c r="J3" s="3"/>
      <c r="K3" s="3"/>
      <c r="M3" s="25"/>
      <c r="N3" s="25"/>
      <c r="O3" s="25"/>
      <c r="P3" s="25"/>
      <c r="Q3" s="25"/>
      <c r="R3" s="25"/>
      <c r="S3" s="26"/>
      <c r="T3" s="27"/>
      <c r="W3" s="11" t="s">
        <v>34</v>
      </c>
      <c r="X3" s="12">
        <f>SUM(O:O)</f>
        <v>0</v>
      </c>
    </row>
    <row r="4" spans="1:178" s="10" customFormat="1" x14ac:dyDescent="0.3">
      <c r="A4" s="3"/>
      <c r="B4" s="4" t="s">
        <v>18</v>
      </c>
      <c r="C4" s="6"/>
      <c r="D4" s="3"/>
      <c r="E4" s="3"/>
      <c r="F4" s="4" t="s">
        <v>19</v>
      </c>
      <c r="G4" s="5" t="s">
        <v>56</v>
      </c>
      <c r="H4" s="3"/>
      <c r="I4" s="3"/>
      <c r="J4" s="3"/>
      <c r="K4" s="3"/>
      <c r="M4" s="25">
        <v>3</v>
      </c>
      <c r="N4" s="25"/>
      <c r="O4" s="25"/>
      <c r="P4" s="25"/>
      <c r="Q4" s="28"/>
      <c r="R4" s="29"/>
      <c r="S4" s="30"/>
      <c r="T4" s="27"/>
      <c r="W4" s="11" t="s">
        <v>34</v>
      </c>
      <c r="X4" s="12">
        <f>SUM(P:P)</f>
        <v>0</v>
      </c>
    </row>
    <row r="5" spans="1:178" s="10" customFormat="1" x14ac:dyDescent="0.3">
      <c r="A5" s="3"/>
      <c r="B5" s="4" t="s">
        <v>21</v>
      </c>
      <c r="C5" s="6" t="s">
        <v>35</v>
      </c>
      <c r="D5" s="3"/>
      <c r="E5" s="4"/>
      <c r="F5" s="3"/>
      <c r="G5" s="3"/>
      <c r="H5" s="3"/>
      <c r="I5" s="3"/>
      <c r="J5" s="3"/>
      <c r="K5" s="3"/>
      <c r="M5" s="25"/>
      <c r="N5" s="25"/>
      <c r="O5" s="25"/>
      <c r="P5" s="25"/>
      <c r="Q5" s="28"/>
      <c r="R5" s="29"/>
      <c r="S5" s="30"/>
      <c r="T5" s="27"/>
      <c r="W5" s="11" t="s">
        <v>34</v>
      </c>
      <c r="X5" s="12">
        <f>SUM(Q:Q)</f>
        <v>0</v>
      </c>
    </row>
    <row r="6" spans="1:178" s="10" customFormat="1" x14ac:dyDescent="0.3">
      <c r="A6" s="3"/>
      <c r="B6" s="3" t="s">
        <v>11</v>
      </c>
      <c r="C6" s="8"/>
      <c r="D6" s="3"/>
      <c r="E6" s="3"/>
      <c r="F6" s="3"/>
      <c r="G6" s="3"/>
      <c r="H6" s="3"/>
      <c r="I6" s="3"/>
      <c r="J6" s="3"/>
      <c r="K6" s="3"/>
      <c r="M6" s="25"/>
      <c r="N6" s="25"/>
      <c r="O6" s="25"/>
      <c r="P6" s="25"/>
      <c r="Q6" s="28"/>
      <c r="R6" s="29"/>
      <c r="S6" s="30"/>
      <c r="T6" s="27"/>
      <c r="W6" s="11" t="s">
        <v>36</v>
      </c>
      <c r="X6" s="12">
        <f>SUM(R:R)</f>
        <v>0</v>
      </c>
    </row>
    <row r="7" spans="1:178" s="10" customFormat="1" x14ac:dyDescent="0.3">
      <c r="A7" s="3"/>
      <c r="B7" s="3"/>
      <c r="C7" s="3"/>
      <c r="D7" s="3"/>
      <c r="E7" s="3"/>
      <c r="F7" s="3"/>
      <c r="G7" s="3"/>
      <c r="H7" s="3"/>
      <c r="I7" s="3"/>
      <c r="J7" s="3"/>
      <c r="K7" s="3"/>
      <c r="M7" s="25"/>
      <c r="N7" s="25"/>
      <c r="O7" s="25"/>
      <c r="P7" s="25"/>
      <c r="Q7" s="28"/>
      <c r="R7" s="29"/>
      <c r="S7" s="30"/>
      <c r="T7" s="27"/>
      <c r="W7" s="11" t="s">
        <v>37</v>
      </c>
      <c r="X7" s="12">
        <f>SUM(S:S)</f>
        <v>0</v>
      </c>
    </row>
    <row r="8" spans="1:178" s="10" customFormat="1" x14ac:dyDescent="0.3">
      <c r="A8" s="9"/>
      <c r="E8" s="11" t="s">
        <v>7</v>
      </c>
      <c r="F8" s="12" t="str">
        <f>$C$1</f>
        <v>R. Abbott</v>
      </c>
      <c r="H8" s="13"/>
      <c r="I8" s="11" t="s">
        <v>12</v>
      </c>
      <c r="J8" s="14" t="str">
        <f>$G$2</f>
        <v>AA-SM-102-081</v>
      </c>
      <c r="K8" s="15"/>
      <c r="L8" s="32"/>
      <c r="M8" s="25"/>
      <c r="N8" s="25"/>
      <c r="O8" s="25"/>
      <c r="P8" s="25"/>
      <c r="Q8" s="25"/>
      <c r="R8" s="25"/>
      <c r="S8" s="25"/>
      <c r="T8" s="25"/>
    </row>
    <row r="9" spans="1:178" s="10" customFormat="1" x14ac:dyDescent="0.3">
      <c r="E9" s="11" t="s">
        <v>8</v>
      </c>
      <c r="F9" s="13" t="str">
        <f>$C$2</f>
        <v xml:space="preserve"> </v>
      </c>
      <c r="H9" s="13"/>
      <c r="I9" s="11" t="s">
        <v>13</v>
      </c>
      <c r="J9" s="15" t="str">
        <f>$G$3</f>
        <v>IR</v>
      </c>
      <c r="K9" s="15"/>
      <c r="L9" s="32"/>
      <c r="M9" s="25">
        <v>1</v>
      </c>
      <c r="N9" s="25"/>
      <c r="O9" s="25"/>
      <c r="P9" s="25"/>
      <c r="Q9" s="25"/>
      <c r="R9" s="25"/>
      <c r="S9" s="25"/>
      <c r="T9" s="25"/>
    </row>
    <row r="10" spans="1:178" s="10" customFormat="1" x14ac:dyDescent="0.3">
      <c r="E10" s="11" t="s">
        <v>1</v>
      </c>
      <c r="F10" s="13" t="str">
        <f>$C$3</f>
        <v>22/7/2016</v>
      </c>
      <c r="H10" s="13"/>
      <c r="I10" s="11" t="s">
        <v>14</v>
      </c>
      <c r="J10" s="12" t="str">
        <f>L10&amp;" of "&amp;$G$1</f>
        <v>4 of 4</v>
      </c>
      <c r="K10" s="13"/>
      <c r="L10" s="32">
        <f>SUM($M$1:M9)</f>
        <v>4</v>
      </c>
      <c r="M10" s="25"/>
      <c r="N10" s="25"/>
      <c r="O10" s="25"/>
      <c r="P10" s="25"/>
      <c r="Q10" s="25"/>
      <c r="R10" s="25"/>
      <c r="S10" s="25"/>
      <c r="T10" s="25"/>
    </row>
    <row r="11" spans="1:178" s="10" customFormat="1" x14ac:dyDescent="0.3">
      <c r="A11" s="73"/>
      <c r="B11" s="73"/>
      <c r="C11" s="73"/>
      <c r="D11" s="73"/>
      <c r="E11" s="11" t="s">
        <v>2</v>
      </c>
      <c r="F11" s="13" t="str">
        <f>$C$5</f>
        <v>STANDARD SPREADSHEET METHOD</v>
      </c>
      <c r="I11" s="16"/>
      <c r="J11" s="12"/>
      <c r="M11" s="25"/>
      <c r="N11" s="25"/>
      <c r="O11" s="25"/>
      <c r="P11" s="25"/>
      <c r="Q11" s="25"/>
      <c r="R11" s="25"/>
      <c r="S11" s="25"/>
      <c r="T11" s="25"/>
    </row>
    <row r="12" spans="1:178" s="31" customFormat="1" ht="15.6" x14ac:dyDescent="0.3">
      <c r="A12" s="33"/>
      <c r="B12" s="18" t="str">
        <f>$G$4</f>
        <v>INTERACTION OF CORED PANEL BUCKLING EFFECTS</v>
      </c>
      <c r="C12" s="33"/>
      <c r="D12" s="33"/>
      <c r="E12" s="33"/>
      <c r="F12" s="33"/>
      <c r="G12" s="33"/>
      <c r="H12" s="33"/>
      <c r="I12"/>
      <c r="J12" s="33"/>
      <c r="K12" s="33"/>
      <c r="L12" s="34"/>
      <c r="M12" s="35"/>
      <c r="N12" s="35"/>
      <c r="O12" s="35"/>
      <c r="P12" s="35"/>
      <c r="Q12" s="35"/>
      <c r="R12" s="35"/>
      <c r="S12" s="35"/>
      <c r="T12" s="35"/>
      <c r="U12" s="34"/>
      <c r="AL12" s="36"/>
      <c r="AM12" s="36"/>
    </row>
    <row r="13" spans="1:178" ht="13.5" customHeight="1" x14ac:dyDescent="0.3">
      <c r="A13" s="3"/>
      <c r="B13" s="88" t="s">
        <v>57</v>
      </c>
      <c r="C13" s="88"/>
      <c r="D13" s="3"/>
      <c r="E13" s="50"/>
      <c r="F13" s="3"/>
      <c r="G13" s="3"/>
      <c r="H13" s="3"/>
      <c r="I13" s="3"/>
      <c r="J13" s="51"/>
      <c r="K13" s="3"/>
      <c r="AI13" s="56"/>
      <c r="AJ13" s="56"/>
      <c r="AK13" s="56"/>
      <c r="AL13" s="56"/>
      <c r="AM13" s="56"/>
      <c r="AN13" s="56"/>
      <c r="AO13" s="56"/>
      <c r="AP13" s="56"/>
      <c r="AQ13" s="56"/>
      <c r="AR13" s="56"/>
      <c r="AS13" s="56"/>
      <c r="AT13" s="56"/>
      <c r="AU13" s="56"/>
      <c r="AV13" s="56"/>
      <c r="AW13" s="56"/>
      <c r="AX13" s="56"/>
      <c r="AY13" s="56"/>
      <c r="AZ13" s="56"/>
      <c r="BA13" s="56"/>
      <c r="BB13" s="56"/>
      <c r="BC13" s="56"/>
      <c r="BD13" s="56"/>
      <c r="BE13" s="56"/>
      <c r="BF13" s="56"/>
      <c r="BG13" s="56"/>
      <c r="BH13" s="56"/>
      <c r="BI13" s="56"/>
      <c r="BJ13" s="56"/>
      <c r="BK13" s="56"/>
      <c r="BL13" s="56"/>
      <c r="BM13" s="56"/>
      <c r="BN13" s="56"/>
      <c r="BO13" s="56"/>
      <c r="BP13" s="56"/>
      <c r="BQ13" s="56"/>
      <c r="BR13" s="56"/>
      <c r="BS13" s="56"/>
      <c r="BT13" s="56"/>
      <c r="BU13" s="56"/>
      <c r="BV13" s="56"/>
      <c r="BW13" s="56"/>
      <c r="BX13" s="56"/>
      <c r="BY13" s="56"/>
      <c r="BZ13" s="56"/>
      <c r="CA13" s="56"/>
      <c r="CB13" s="56"/>
      <c r="CC13" s="56"/>
      <c r="CD13" s="56"/>
      <c r="CE13" s="56"/>
      <c r="CF13" s="56"/>
      <c r="CG13" s="56"/>
      <c r="CH13" s="56"/>
      <c r="CI13" s="56"/>
      <c r="CJ13" s="56"/>
      <c r="CK13" s="56"/>
      <c r="CL13" s="56"/>
      <c r="CM13" s="56"/>
      <c r="CN13" s="56"/>
      <c r="CO13" s="56"/>
      <c r="CP13" s="56"/>
      <c r="CQ13" s="56"/>
      <c r="CR13" s="56"/>
      <c r="CS13" s="56"/>
      <c r="CT13" s="56"/>
      <c r="CU13" s="56"/>
      <c r="CV13" s="56"/>
      <c r="CW13" s="56"/>
      <c r="CX13" s="56"/>
      <c r="CY13" s="56"/>
      <c r="CZ13" s="56"/>
      <c r="DA13" s="56"/>
      <c r="DB13" s="56"/>
      <c r="DC13" s="56"/>
      <c r="DD13" s="56"/>
      <c r="DE13" s="56"/>
      <c r="DF13" s="56"/>
      <c r="DG13" s="56"/>
      <c r="DH13" s="56"/>
      <c r="DI13" s="56"/>
      <c r="DJ13" s="56"/>
      <c r="DK13" s="56"/>
      <c r="DL13" s="56"/>
      <c r="DM13" s="56"/>
      <c r="DN13" s="56"/>
      <c r="DO13" s="56"/>
      <c r="DP13" s="56"/>
      <c r="DQ13" s="56"/>
      <c r="DR13" s="56"/>
      <c r="DS13" s="56"/>
      <c r="DT13" s="56"/>
      <c r="DU13" s="56"/>
      <c r="DV13" s="56"/>
      <c r="DW13" s="56"/>
      <c r="DX13" s="56"/>
      <c r="DY13" s="56"/>
      <c r="DZ13" s="56"/>
      <c r="EA13" s="56"/>
      <c r="EB13" s="56"/>
      <c r="EC13" s="56"/>
      <c r="ED13" s="56"/>
      <c r="EE13" s="56"/>
      <c r="EF13" s="56"/>
      <c r="EG13" s="56"/>
      <c r="EH13" s="56"/>
      <c r="EI13" s="56"/>
      <c r="EJ13" s="56"/>
      <c r="EK13" s="56"/>
      <c r="EL13" s="56"/>
      <c r="EM13" s="56"/>
      <c r="EN13" s="56"/>
      <c r="EO13" s="56"/>
      <c r="EP13" s="56"/>
      <c r="EQ13" s="56"/>
      <c r="ER13" s="56"/>
      <c r="ES13" s="56"/>
      <c r="ET13" s="56"/>
      <c r="EU13" s="56"/>
      <c r="EV13" s="56"/>
      <c r="EW13" s="56"/>
      <c r="EX13" s="56"/>
      <c r="EY13" s="56"/>
      <c r="EZ13" s="56"/>
      <c r="FA13" s="56"/>
      <c r="FB13" s="56"/>
      <c r="FC13" s="56"/>
      <c r="FD13" s="56"/>
      <c r="FE13" s="56"/>
      <c r="FF13" s="56"/>
      <c r="FG13" s="56"/>
      <c r="FH13" s="56"/>
      <c r="FI13" s="56"/>
      <c r="FJ13" s="56"/>
      <c r="FK13" s="56"/>
      <c r="FL13" s="56"/>
      <c r="FM13" s="56"/>
      <c r="FN13" s="56"/>
      <c r="FO13" s="56"/>
      <c r="FP13" s="56"/>
      <c r="FQ13" s="56"/>
      <c r="FR13" s="56"/>
      <c r="FS13" s="56"/>
      <c r="FT13" s="56"/>
      <c r="FU13" s="56"/>
      <c r="FV13" s="56"/>
    </row>
    <row r="14" spans="1:178" x14ac:dyDescent="0.3">
      <c r="V14" s="54"/>
      <c r="W14" s="54"/>
      <c r="X14" s="54"/>
      <c r="Y14" s="54"/>
      <c r="Z14" s="54"/>
      <c r="AA14" s="55">
        <v>0</v>
      </c>
      <c r="AB14" s="55">
        <f t="shared" ref="AB14:AB34" si="0">(1-(AA14^$AF$26))^(1/$AF$27)</f>
        <v>1</v>
      </c>
      <c r="AC14" s="54"/>
      <c r="AD14" s="54"/>
      <c r="AE14" s="54">
        <v>0</v>
      </c>
      <c r="AF14" s="54">
        <v>0</v>
      </c>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56"/>
      <c r="BS14" s="56"/>
      <c r="BT14" s="56"/>
      <c r="BU14" s="56"/>
      <c r="BV14" s="56"/>
      <c r="BW14" s="56"/>
      <c r="BX14" s="56"/>
      <c r="BY14" s="56"/>
      <c r="BZ14" s="56"/>
      <c r="CA14" s="56"/>
      <c r="CB14" s="56"/>
      <c r="CC14" s="56"/>
      <c r="CD14" s="56"/>
      <c r="CE14" s="56"/>
      <c r="CF14" s="56"/>
      <c r="CG14" s="56"/>
      <c r="CH14" s="56"/>
      <c r="CI14" s="56"/>
      <c r="CJ14" s="56"/>
      <c r="CK14" s="56"/>
      <c r="CL14" s="56"/>
      <c r="CM14" s="56"/>
      <c r="CN14" s="56"/>
      <c r="CO14" s="56"/>
      <c r="CP14" s="56"/>
      <c r="CQ14" s="56"/>
      <c r="CR14" s="56"/>
      <c r="CS14" s="56"/>
      <c r="CT14" s="56"/>
      <c r="CU14" s="56"/>
      <c r="CV14" s="56"/>
      <c r="CW14" s="56"/>
      <c r="CX14" s="56"/>
      <c r="CY14" s="56"/>
      <c r="CZ14" s="56"/>
      <c r="DA14" s="56"/>
      <c r="DB14" s="56"/>
      <c r="DC14" s="56"/>
      <c r="DD14" s="56"/>
      <c r="DE14" s="56"/>
      <c r="DF14" s="56"/>
      <c r="DG14" s="56"/>
      <c r="DH14" s="56"/>
      <c r="DI14" s="56"/>
      <c r="DJ14" s="56"/>
      <c r="DK14" s="56"/>
      <c r="DL14" s="56"/>
      <c r="DM14" s="56"/>
      <c r="DN14" s="56"/>
      <c r="DO14" s="56"/>
      <c r="DP14" s="56"/>
      <c r="DQ14" s="56"/>
      <c r="DR14" s="56"/>
      <c r="DS14" s="56"/>
      <c r="DT14" s="56"/>
      <c r="DU14" s="56"/>
      <c r="DV14" s="56"/>
      <c r="DW14" s="56"/>
      <c r="DX14" s="56"/>
      <c r="DY14" s="56"/>
      <c r="DZ14" s="56"/>
      <c r="EA14" s="56"/>
      <c r="EB14" s="56"/>
      <c r="EC14" s="56"/>
      <c r="ED14" s="56"/>
      <c r="EE14" s="56"/>
      <c r="EF14" s="56"/>
      <c r="EG14" s="56"/>
      <c r="EH14" s="56"/>
      <c r="EI14" s="56"/>
      <c r="EJ14" s="56"/>
      <c r="EK14" s="56"/>
      <c r="EL14" s="56"/>
      <c r="EM14" s="56"/>
      <c r="EN14" s="56"/>
      <c r="EO14" s="56"/>
      <c r="EP14" s="56"/>
      <c r="EQ14" s="56"/>
      <c r="ER14" s="56"/>
      <c r="ES14" s="56"/>
      <c r="ET14" s="56"/>
      <c r="EU14" s="56"/>
      <c r="EV14" s="56"/>
      <c r="EW14" s="56"/>
      <c r="EX14" s="56"/>
      <c r="EY14" s="56"/>
      <c r="EZ14" s="56"/>
      <c r="FA14" s="56"/>
      <c r="FB14" s="56"/>
      <c r="FC14" s="56"/>
      <c r="FD14" s="56"/>
      <c r="FE14" s="56"/>
      <c r="FF14" s="56"/>
      <c r="FG14" s="56"/>
      <c r="FH14" s="56"/>
      <c r="FI14" s="56"/>
      <c r="FJ14" s="56"/>
      <c r="FK14" s="56"/>
      <c r="FL14" s="56"/>
      <c r="FM14" s="56"/>
      <c r="FN14" s="56"/>
      <c r="FO14" s="56"/>
      <c r="FP14" s="56"/>
      <c r="FQ14" s="56"/>
      <c r="FR14" s="56"/>
      <c r="FS14" s="56"/>
      <c r="FT14" s="56"/>
      <c r="FU14" s="56"/>
      <c r="FV14" s="56"/>
    </row>
    <row r="15" spans="1:178" x14ac:dyDescent="0.3">
      <c r="A15" s="4"/>
      <c r="B15" s="82" t="s">
        <v>81</v>
      </c>
      <c r="C15" s="4"/>
      <c r="D15" s="4"/>
      <c r="E15" s="3"/>
      <c r="F15" s="3"/>
      <c r="G15"/>
      <c r="H15"/>
      <c r="I15" s="60"/>
      <c r="J15" s="3"/>
      <c r="K15" s="3"/>
      <c r="V15" s="54">
        <f>-Z15/(Y15-AD24)</f>
        <v>0.39603715016725577</v>
      </c>
      <c r="W15" s="54">
        <f t="shared" ref="W15:W34" si="1">Y15*V15+Z15</f>
        <v>0.9900928754181394</v>
      </c>
      <c r="X15" s="54">
        <f t="shared" ref="X15:X34" si="2">(V15^2+W15^2)^0.5</f>
        <v>1.0663626616992741</v>
      </c>
      <c r="Y15" s="54">
        <f t="shared" ref="Y15:Y34" si="3">(AB15-AB14)/(AA15-AA14)</f>
        <v>-2.5015644561821038E-2</v>
      </c>
      <c r="Z15" s="54">
        <f t="shared" ref="Z15:Z34" si="4">AB15-AA15*Y15</f>
        <v>1</v>
      </c>
      <c r="AA15" s="55">
        <v>0.05</v>
      </c>
      <c r="AB15" s="55">
        <f t="shared" si="0"/>
        <v>0.99874921777190895</v>
      </c>
      <c r="AC15" s="54"/>
      <c r="AD15" s="54">
        <v>20</v>
      </c>
      <c r="AE15" s="54">
        <f>AF19</f>
        <v>0.92814652675728138</v>
      </c>
      <c r="AF15" s="54">
        <f>AE19</f>
        <v>0.37125861070291255</v>
      </c>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56"/>
      <c r="BS15" s="56"/>
      <c r="BT15" s="56"/>
      <c r="BU15" s="56"/>
      <c r="BV15" s="56"/>
      <c r="BW15" s="56"/>
      <c r="BX15" s="56"/>
      <c r="BY15" s="56"/>
      <c r="BZ15" s="56"/>
      <c r="CA15" s="56"/>
      <c r="CB15" s="56"/>
      <c r="CC15" s="56"/>
      <c r="CD15" s="56"/>
      <c r="CE15" s="56"/>
      <c r="CF15" s="56"/>
      <c r="CG15" s="56"/>
      <c r="CH15" s="56"/>
      <c r="CI15" s="56"/>
      <c r="CJ15" s="56"/>
      <c r="CK15" s="56"/>
      <c r="CL15" s="56"/>
      <c r="CM15" s="56"/>
      <c r="CN15" s="56"/>
      <c r="CO15" s="56"/>
      <c r="CP15" s="56"/>
      <c r="CQ15" s="56"/>
      <c r="CR15" s="56"/>
      <c r="CS15" s="56"/>
      <c r="CT15" s="56"/>
      <c r="CU15" s="56"/>
      <c r="CV15" s="56"/>
      <c r="CW15" s="56"/>
      <c r="CX15" s="56"/>
      <c r="CY15" s="56"/>
      <c r="CZ15" s="56"/>
      <c r="DA15" s="56"/>
      <c r="DB15" s="56"/>
      <c r="DC15" s="56"/>
      <c r="DD15" s="56"/>
      <c r="DE15" s="56"/>
      <c r="DF15" s="56"/>
      <c r="DG15" s="56"/>
      <c r="DH15" s="56"/>
      <c r="DI15" s="56"/>
      <c r="DJ15" s="56"/>
      <c r="DK15" s="56"/>
      <c r="DL15" s="56"/>
      <c r="DM15" s="56"/>
      <c r="DN15" s="56"/>
      <c r="DO15" s="56"/>
      <c r="DP15" s="56"/>
      <c r="DQ15" s="56"/>
      <c r="DR15" s="56"/>
      <c r="DS15" s="56"/>
      <c r="DT15" s="56"/>
      <c r="DU15" s="56"/>
      <c r="DV15" s="56"/>
      <c r="DW15" s="56"/>
      <c r="DX15" s="56"/>
      <c r="DY15" s="56"/>
      <c r="DZ15" s="56"/>
      <c r="EA15" s="56"/>
      <c r="EB15" s="56"/>
      <c r="EC15" s="56"/>
      <c r="ED15" s="56"/>
      <c r="EE15" s="56"/>
      <c r="EF15" s="56"/>
      <c r="EG15" s="56"/>
      <c r="EH15" s="56"/>
      <c r="EI15" s="56"/>
      <c r="EJ15" s="56"/>
      <c r="EK15" s="56"/>
      <c r="EL15" s="56"/>
      <c r="EM15" s="56"/>
      <c r="EN15" s="56"/>
      <c r="EO15" s="56"/>
      <c r="EP15" s="56"/>
      <c r="EQ15" s="56"/>
      <c r="ER15" s="56"/>
      <c r="ES15" s="56"/>
      <c r="ET15" s="56"/>
      <c r="EU15" s="56"/>
      <c r="EV15" s="56"/>
      <c r="EW15" s="56"/>
      <c r="EX15" s="56"/>
      <c r="EY15" s="56"/>
      <c r="EZ15" s="56"/>
      <c r="FA15" s="56"/>
      <c r="FB15" s="56"/>
      <c r="FC15" s="56"/>
      <c r="FD15" s="56"/>
      <c r="FE15" s="56"/>
      <c r="FF15" s="56"/>
      <c r="FG15" s="56"/>
      <c r="FH15" s="56"/>
      <c r="FI15" s="56"/>
      <c r="FJ15" s="56"/>
      <c r="FK15" s="56"/>
      <c r="FL15" s="56"/>
      <c r="FM15" s="56"/>
      <c r="FN15" s="56"/>
      <c r="FO15" s="56"/>
      <c r="FP15" s="56"/>
      <c r="FQ15" s="56"/>
      <c r="FR15" s="56"/>
      <c r="FS15" s="56"/>
      <c r="FT15" s="56"/>
      <c r="FU15" s="56"/>
      <c r="FV15" s="56"/>
    </row>
    <row r="16" spans="1:178" x14ac:dyDescent="0.3">
      <c r="A16" s="3"/>
      <c r="B16" s="3"/>
      <c r="C16" s="3"/>
      <c r="D16" s="3"/>
      <c r="E16" s="3"/>
      <c r="F16" s="3"/>
      <c r="G16" s="3"/>
      <c r="H16" s="3"/>
      <c r="I16" s="60"/>
      <c r="J16" s="3"/>
      <c r="K16" s="3"/>
      <c r="V16" s="54">
        <f>Z16/(AD24-Y16)</f>
        <v>0.38928903951832744</v>
      </c>
      <c r="W16" s="54">
        <f t="shared" si="1"/>
        <v>0.97322259879581852</v>
      </c>
      <c r="X16" s="54">
        <f t="shared" si="2"/>
        <v>1.048192817708645</v>
      </c>
      <c r="Y16" s="54">
        <f t="shared" si="3"/>
        <v>-7.5235613305779658E-2</v>
      </c>
      <c r="Z16" s="54">
        <f t="shared" si="4"/>
        <v>1.0025109984371978</v>
      </c>
      <c r="AA16" s="55">
        <v>0.1</v>
      </c>
      <c r="AB16" s="55">
        <f t="shared" si="0"/>
        <v>0.99498743710661997</v>
      </c>
      <c r="AC16" s="54"/>
      <c r="AD16" s="54"/>
      <c r="AE16" s="54"/>
      <c r="AF16" s="54"/>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c r="CG16" s="56"/>
      <c r="CH16" s="56"/>
      <c r="CI16" s="56"/>
      <c r="CJ16" s="56"/>
      <c r="CK16" s="56"/>
      <c r="CL16" s="56"/>
      <c r="CM16" s="56"/>
      <c r="CN16" s="56"/>
      <c r="CO16" s="56"/>
      <c r="CP16" s="56"/>
      <c r="CQ16" s="56"/>
      <c r="CR16" s="56"/>
      <c r="CS16" s="56"/>
      <c r="CT16" s="56"/>
      <c r="CU16" s="56"/>
      <c r="CV16" s="56"/>
      <c r="CW16" s="56"/>
      <c r="CX16" s="56"/>
      <c r="CY16" s="56"/>
      <c r="CZ16" s="56"/>
      <c r="DA16" s="56"/>
      <c r="DB16" s="56"/>
      <c r="DC16" s="56"/>
      <c r="DD16" s="56"/>
      <c r="DE16" s="56"/>
      <c r="DF16" s="56"/>
      <c r="DG16" s="56"/>
      <c r="DH16" s="56"/>
      <c r="DI16" s="56"/>
      <c r="DJ16" s="56"/>
      <c r="DK16" s="56"/>
      <c r="DL16" s="56"/>
      <c r="DM16" s="56"/>
      <c r="DN16" s="56"/>
      <c r="DO16" s="56"/>
      <c r="DP16" s="56"/>
      <c r="DQ16" s="56"/>
      <c r="DR16" s="56"/>
      <c r="DS16" s="56"/>
      <c r="DT16" s="56"/>
      <c r="DU16" s="56"/>
      <c r="DV16" s="56"/>
      <c r="DW16" s="56"/>
      <c r="DX16" s="56"/>
      <c r="DY16" s="56"/>
      <c r="DZ16" s="56"/>
      <c r="EA16" s="56"/>
      <c r="EB16" s="56"/>
      <c r="EC16" s="56"/>
      <c r="ED16" s="56"/>
      <c r="EE16" s="56"/>
      <c r="EF16" s="56"/>
      <c r="EG16" s="56"/>
      <c r="EH16" s="56"/>
      <c r="EI16" s="56"/>
      <c r="EJ16" s="56"/>
      <c r="EK16" s="56"/>
      <c r="EL16" s="56"/>
      <c r="EM16" s="56"/>
      <c r="EN16" s="56"/>
      <c r="EO16" s="56"/>
      <c r="EP16" s="56"/>
      <c r="EQ16" s="56"/>
      <c r="ER16" s="56"/>
      <c r="ES16" s="56"/>
      <c r="ET16" s="56"/>
      <c r="EU16" s="56"/>
      <c r="EV16" s="56"/>
      <c r="EW16" s="56"/>
      <c r="EX16" s="56"/>
      <c r="EY16" s="56"/>
      <c r="EZ16" s="56"/>
      <c r="FA16" s="56"/>
      <c r="FB16" s="56"/>
      <c r="FC16" s="56"/>
      <c r="FD16" s="56"/>
      <c r="FE16" s="56"/>
      <c r="FF16" s="56"/>
      <c r="FG16" s="56"/>
      <c r="FH16" s="56"/>
      <c r="FI16" s="56"/>
      <c r="FJ16" s="56"/>
      <c r="FK16" s="56"/>
      <c r="FL16" s="56"/>
      <c r="FM16" s="56"/>
      <c r="FN16" s="56"/>
      <c r="FO16" s="56"/>
      <c r="FP16" s="56"/>
      <c r="FQ16" s="56"/>
      <c r="FR16" s="56"/>
      <c r="FS16" s="56"/>
      <c r="FT16" s="56"/>
      <c r="FU16" s="56"/>
      <c r="FV16" s="56"/>
    </row>
    <row r="17" spans="1:178" x14ac:dyDescent="0.3">
      <c r="B17" s="54" t="s">
        <v>63</v>
      </c>
      <c r="E17" s="3"/>
      <c r="F17" s="3"/>
      <c r="G17" s="60"/>
      <c r="H17" s="3"/>
      <c r="I17" s="3"/>
      <c r="V17" s="54">
        <f>Z17/(AD24-Y17)</f>
        <v>0.38369355073208788</v>
      </c>
      <c r="W17" s="54">
        <f t="shared" si="1"/>
        <v>0.95923387683021966</v>
      </c>
      <c r="X17" s="54">
        <f t="shared" si="2"/>
        <v>1.0331265030634584</v>
      </c>
      <c r="Y17" s="54">
        <f t="shared" si="3"/>
        <v>-0.12602880884720949</v>
      </c>
      <c r="Z17" s="54">
        <f t="shared" si="4"/>
        <v>1.007590317991341</v>
      </c>
      <c r="AA17" s="55">
        <v>0.15</v>
      </c>
      <c r="AB17" s="55">
        <f t="shared" si="0"/>
        <v>0.98868599666425949</v>
      </c>
      <c r="AC17" s="54"/>
      <c r="AD17" s="54"/>
      <c r="AE17" s="54"/>
      <c r="AF17" s="54">
        <f>MIN(X15:X34)</f>
        <v>0.99964440235148699</v>
      </c>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c r="CG17" s="56"/>
      <c r="CH17" s="56"/>
      <c r="CI17" s="56"/>
      <c r="CJ17" s="56"/>
      <c r="CK17" s="56"/>
      <c r="CL17" s="56"/>
      <c r="CM17" s="56"/>
      <c r="CN17" s="56"/>
      <c r="CO17" s="56"/>
      <c r="CP17" s="56"/>
      <c r="CQ17" s="56"/>
      <c r="CR17" s="56"/>
      <c r="CS17" s="56"/>
      <c r="CT17" s="56"/>
      <c r="CU17" s="56"/>
      <c r="CV17" s="56"/>
      <c r="CW17" s="56"/>
      <c r="CX17" s="56"/>
      <c r="CY17" s="56"/>
      <c r="CZ17" s="56"/>
      <c r="DA17" s="56"/>
      <c r="DB17" s="56"/>
      <c r="DC17" s="56"/>
      <c r="DD17" s="56"/>
      <c r="DE17" s="56"/>
      <c r="DF17" s="56"/>
      <c r="DG17" s="56"/>
      <c r="DH17" s="56"/>
      <c r="DI17" s="56"/>
      <c r="DJ17" s="56"/>
      <c r="DK17" s="56"/>
      <c r="DL17" s="56"/>
      <c r="DM17" s="56"/>
      <c r="DN17" s="56"/>
      <c r="DO17" s="56"/>
      <c r="DP17" s="56"/>
      <c r="DQ17" s="56"/>
      <c r="DR17" s="56"/>
      <c r="DS17" s="56"/>
      <c r="DT17" s="56"/>
      <c r="DU17" s="56"/>
      <c r="DV17" s="56"/>
      <c r="DW17" s="56"/>
      <c r="DX17" s="56"/>
      <c r="DY17" s="56"/>
      <c r="DZ17" s="56"/>
      <c r="EA17" s="56"/>
      <c r="EB17" s="56"/>
      <c r="EC17" s="56"/>
      <c r="ED17" s="56"/>
      <c r="EE17" s="56"/>
      <c r="EF17" s="56"/>
      <c r="EG17" s="56"/>
      <c r="EH17" s="56"/>
      <c r="EI17" s="56"/>
      <c r="EJ17" s="56"/>
      <c r="EK17" s="56"/>
      <c r="EL17" s="56"/>
      <c r="EM17" s="56"/>
      <c r="EN17" s="56"/>
      <c r="EO17" s="56"/>
      <c r="EP17" s="56"/>
      <c r="EQ17" s="56"/>
      <c r="ER17" s="56"/>
      <c r="ES17" s="56"/>
      <c r="ET17" s="56"/>
      <c r="EU17" s="56"/>
      <c r="EV17" s="56"/>
      <c r="EW17" s="56"/>
      <c r="EX17" s="56"/>
      <c r="EY17" s="56"/>
      <c r="EZ17" s="56"/>
      <c r="FA17" s="56"/>
      <c r="FB17" s="56"/>
      <c r="FC17" s="56"/>
      <c r="FD17" s="56"/>
      <c r="FE17" s="56"/>
      <c r="FF17" s="56"/>
      <c r="FG17" s="56"/>
      <c r="FH17" s="56"/>
      <c r="FI17" s="56"/>
      <c r="FJ17" s="56"/>
      <c r="FK17" s="56"/>
      <c r="FL17" s="56"/>
      <c r="FM17" s="56"/>
      <c r="FN17" s="56"/>
      <c r="FO17" s="56"/>
      <c r="FP17" s="56"/>
      <c r="FQ17" s="56"/>
      <c r="FR17" s="56"/>
      <c r="FS17" s="56"/>
      <c r="FT17" s="56"/>
      <c r="FU17" s="56"/>
      <c r="FV17" s="56"/>
    </row>
    <row r="18" spans="1:178" ht="15" x14ac:dyDescent="0.35">
      <c r="B18" s="57" t="s">
        <v>70</v>
      </c>
      <c r="C18" s="74">
        <v>15</v>
      </c>
      <c r="D18" s="58" t="s">
        <v>58</v>
      </c>
      <c r="E18" s="3"/>
      <c r="F18" s="3"/>
      <c r="G18" s="60"/>
      <c r="H18" s="3"/>
      <c r="I18" s="3"/>
      <c r="V18" s="54">
        <f>Z18/(AD24-Y18)</f>
        <v>0.37917527088347347</v>
      </c>
      <c r="W18" s="54">
        <f t="shared" si="1"/>
        <v>0.94793817720868379</v>
      </c>
      <c r="X18" s="54">
        <f t="shared" si="2"/>
        <v>1.0209606622486869</v>
      </c>
      <c r="Y18" s="54">
        <f t="shared" si="3"/>
        <v>-0.17780199101976585</v>
      </c>
      <c r="Z18" s="54">
        <f t="shared" si="4"/>
        <v>1.0153562953172244</v>
      </c>
      <c r="AA18" s="55">
        <v>0.2</v>
      </c>
      <c r="AB18" s="55">
        <f t="shared" si="0"/>
        <v>0.9797958971132712</v>
      </c>
      <c r="AC18" s="54"/>
      <c r="AD18" s="54"/>
      <c r="AE18" s="54"/>
      <c r="AF18" s="54"/>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c r="CG18" s="56"/>
      <c r="CH18" s="56"/>
      <c r="CI18" s="56"/>
      <c r="CJ18" s="56"/>
      <c r="CK18" s="56"/>
      <c r="CL18" s="56"/>
      <c r="CM18" s="56"/>
      <c r="CN18" s="56"/>
      <c r="CO18" s="56"/>
      <c r="CP18" s="56"/>
      <c r="CQ18" s="56"/>
      <c r="CR18" s="56"/>
      <c r="CS18" s="56"/>
      <c r="CT18" s="56"/>
      <c r="CU18" s="56"/>
      <c r="CV18" s="56"/>
      <c r="CW18" s="56"/>
      <c r="CX18" s="56"/>
      <c r="CY18" s="56"/>
      <c r="CZ18" s="56"/>
      <c r="DA18" s="56"/>
      <c r="DB18" s="56"/>
      <c r="DC18" s="56"/>
      <c r="DD18" s="56"/>
      <c r="DE18" s="56"/>
      <c r="DF18" s="56"/>
      <c r="DG18" s="56"/>
      <c r="DH18" s="56"/>
      <c r="DI18" s="56"/>
      <c r="DJ18" s="56"/>
      <c r="DK18" s="56"/>
      <c r="DL18" s="56"/>
      <c r="DM18" s="56"/>
      <c r="DN18" s="56"/>
      <c r="DO18" s="56"/>
      <c r="DP18" s="56"/>
      <c r="DQ18" s="56"/>
      <c r="DR18" s="56"/>
      <c r="DS18" s="56"/>
      <c r="DT18" s="56"/>
      <c r="DU18" s="56"/>
      <c r="DV18" s="56"/>
      <c r="DW18" s="56"/>
      <c r="DX18" s="56"/>
      <c r="DY18" s="56"/>
      <c r="DZ18" s="56"/>
      <c r="EA18" s="56"/>
      <c r="EB18" s="56"/>
      <c r="EC18" s="56"/>
      <c r="ED18" s="56"/>
      <c r="EE18" s="56"/>
      <c r="EF18" s="56"/>
      <c r="EG18" s="56"/>
      <c r="EH18" s="56"/>
      <c r="EI18" s="56"/>
      <c r="EJ18" s="56"/>
      <c r="EK18" s="56"/>
      <c r="EL18" s="56"/>
      <c r="EM18" s="56"/>
      <c r="EN18" s="56"/>
      <c r="EO18" s="56"/>
      <c r="EP18" s="56"/>
      <c r="EQ18" s="56"/>
      <c r="ER18" s="56"/>
      <c r="ES18" s="56"/>
      <c r="ET18" s="56"/>
      <c r="EU18" s="56"/>
      <c r="EV18" s="56"/>
      <c r="EW18" s="56"/>
      <c r="EX18" s="56"/>
      <c r="EY18" s="56"/>
      <c r="EZ18" s="56"/>
      <c r="FA18" s="56"/>
      <c r="FB18" s="56"/>
      <c r="FC18" s="56"/>
      <c r="FD18" s="56"/>
      <c r="FE18" s="56"/>
      <c r="FF18" s="56"/>
      <c r="FG18" s="56"/>
      <c r="FH18" s="56"/>
      <c r="FI18" s="56"/>
      <c r="FJ18" s="56"/>
      <c r="FK18" s="56"/>
      <c r="FL18" s="56"/>
      <c r="FM18" s="56"/>
      <c r="FN18" s="56"/>
      <c r="FO18" s="56"/>
      <c r="FP18" s="56"/>
      <c r="FQ18" s="56"/>
      <c r="FR18" s="56"/>
      <c r="FS18" s="56"/>
      <c r="FT18" s="56"/>
      <c r="FU18" s="56"/>
      <c r="FV18" s="56"/>
    </row>
    <row r="19" spans="1:178" ht="15" x14ac:dyDescent="0.35">
      <c r="B19" s="57" t="s">
        <v>75</v>
      </c>
      <c r="C19" s="74">
        <v>30</v>
      </c>
      <c r="D19" s="58" t="s">
        <v>58</v>
      </c>
      <c r="E19" s="3"/>
      <c r="F19" s="3"/>
      <c r="G19" s="60"/>
      <c r="H19" s="3"/>
      <c r="I19" s="3"/>
      <c r="V19" s="54">
        <f>Z19/(AD24-Y19)</f>
        <v>0.37568498144219808</v>
      </c>
      <c r="W19" s="54">
        <f t="shared" si="1"/>
        <v>0.93921245360549521</v>
      </c>
      <c r="X19" s="54">
        <f t="shared" si="2"/>
        <v>1.0115627703157521</v>
      </c>
      <c r="Y19" s="54">
        <f t="shared" si="3"/>
        <v>-0.23100121122833889</v>
      </c>
      <c r="Z19" s="54">
        <f t="shared" si="4"/>
        <v>1.025996139358939</v>
      </c>
      <c r="AA19" s="55">
        <v>0.25</v>
      </c>
      <c r="AB19" s="55">
        <f t="shared" si="0"/>
        <v>0.96824583655185426</v>
      </c>
      <c r="AC19" s="54"/>
      <c r="AD19" s="54"/>
      <c r="AE19" s="54">
        <f>INDEX(V15:V34,MATCH(AF17,X15:X34,0))</f>
        <v>0.37125861070291255</v>
      </c>
      <c r="AF19" s="54">
        <f>INDEX(W15:W34,MATCH(AF17,X15:X34,0))</f>
        <v>0.92814652675728138</v>
      </c>
      <c r="AG19" s="54"/>
      <c r="AH19" s="54"/>
      <c r="AI19" s="54"/>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c r="CG19" s="56"/>
      <c r="CH19" s="56"/>
      <c r="CI19" s="56"/>
      <c r="CJ19" s="56"/>
      <c r="CK19" s="56"/>
      <c r="CL19" s="56"/>
      <c r="CM19" s="56"/>
      <c r="CN19" s="56"/>
      <c r="CO19" s="56"/>
      <c r="CP19" s="56"/>
      <c r="CQ19" s="56"/>
      <c r="CR19" s="56"/>
      <c r="CS19" s="56"/>
      <c r="CT19" s="56"/>
      <c r="CU19" s="56"/>
      <c r="CV19" s="56"/>
      <c r="CW19" s="56"/>
      <c r="CX19" s="56"/>
      <c r="CY19" s="56"/>
      <c r="CZ19" s="56"/>
      <c r="DA19" s="56"/>
      <c r="DB19" s="56"/>
      <c r="DC19" s="56"/>
      <c r="DD19" s="56"/>
      <c r="DE19" s="56"/>
      <c r="DF19" s="56"/>
      <c r="DG19" s="56"/>
      <c r="DH19" s="56"/>
      <c r="DI19" s="56"/>
      <c r="DJ19" s="56"/>
      <c r="DK19" s="56"/>
      <c r="DL19" s="56"/>
      <c r="DM19" s="56"/>
      <c r="DN19" s="56"/>
      <c r="DO19" s="56"/>
      <c r="DP19" s="56"/>
      <c r="DQ19" s="56"/>
      <c r="DR19" s="56"/>
      <c r="DS19" s="56"/>
      <c r="DT19" s="56"/>
      <c r="DU19" s="56"/>
      <c r="DV19" s="56"/>
      <c r="DW19" s="56"/>
      <c r="DX19" s="56"/>
      <c r="DY19" s="56"/>
      <c r="DZ19" s="56"/>
      <c r="EA19" s="56"/>
      <c r="EB19" s="56"/>
      <c r="EC19" s="56"/>
      <c r="ED19" s="56"/>
      <c r="EE19" s="56"/>
      <c r="EF19" s="56"/>
      <c r="EG19" s="56"/>
      <c r="EH19" s="56"/>
      <c r="EI19" s="56"/>
      <c r="EJ19" s="56"/>
      <c r="EK19" s="56"/>
      <c r="EL19" s="56"/>
      <c r="EM19" s="56"/>
      <c r="EN19" s="56"/>
      <c r="EO19" s="56"/>
      <c r="EP19" s="56"/>
      <c r="EQ19" s="56"/>
      <c r="ER19" s="56"/>
      <c r="ES19" s="56"/>
      <c r="ET19" s="56"/>
      <c r="EU19" s="56"/>
      <c r="EV19" s="56"/>
      <c r="EW19" s="56"/>
      <c r="EX19" s="56"/>
      <c r="EY19" s="56"/>
      <c r="EZ19" s="56"/>
      <c r="FA19" s="56"/>
      <c r="FB19" s="56"/>
      <c r="FC19" s="56"/>
      <c r="FD19" s="56"/>
      <c r="FE19" s="56"/>
      <c r="FF19" s="56"/>
      <c r="FG19" s="56"/>
      <c r="FH19" s="56"/>
      <c r="FI19" s="56"/>
      <c r="FJ19" s="56"/>
      <c r="FK19" s="56"/>
      <c r="FL19" s="56"/>
      <c r="FM19" s="56"/>
      <c r="FN19" s="56"/>
      <c r="FO19" s="56"/>
      <c r="FP19" s="56"/>
      <c r="FQ19" s="56"/>
      <c r="FR19" s="56"/>
      <c r="FS19" s="56"/>
      <c r="FT19" s="61"/>
      <c r="FU19" s="61"/>
      <c r="FV19" s="61"/>
    </row>
    <row r="20" spans="1:178" x14ac:dyDescent="0.3">
      <c r="B20" s="3"/>
      <c r="C20" s="3"/>
      <c r="D20" s="3"/>
      <c r="E20" s="3"/>
      <c r="F20" s="3"/>
      <c r="G20" s="60"/>
      <c r="H20" s="3"/>
      <c r="I20" s="3"/>
      <c r="V20" s="54">
        <f>Z20/(AD24-Y20)</f>
        <v>0.37319794969544884</v>
      </c>
      <c r="W20" s="54">
        <f t="shared" si="1"/>
        <v>0.93299487423862204</v>
      </c>
      <c r="X20" s="54">
        <f t="shared" si="2"/>
        <v>1.0048662323973421</v>
      </c>
      <c r="Y20" s="54">
        <f t="shared" si="3"/>
        <v>-0.28613270269817198</v>
      </c>
      <c r="Z20" s="54">
        <f t="shared" si="4"/>
        <v>1.0397790122263972</v>
      </c>
      <c r="AA20" s="55">
        <v>0.3</v>
      </c>
      <c r="AB20" s="55">
        <f t="shared" si="0"/>
        <v>0.95393920141694566</v>
      </c>
      <c r="AC20" s="54"/>
      <c r="AD20" s="54"/>
      <c r="AE20" s="54"/>
      <c r="AF20" s="54">
        <f>(AE19^2+AF19^2)^0.5</f>
        <v>0.99964440235148699</v>
      </c>
      <c r="AG20" s="54"/>
      <c r="AH20" s="54"/>
      <c r="AI20" s="54"/>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c r="CG20" s="56"/>
      <c r="CH20" s="56"/>
      <c r="CI20" s="56"/>
      <c r="CJ20" s="56"/>
      <c r="CK20" s="56"/>
      <c r="CL20" s="56"/>
      <c r="CM20" s="56"/>
      <c r="CN20" s="56"/>
      <c r="CO20" s="56"/>
      <c r="CP20" s="56"/>
      <c r="CQ20" s="56"/>
      <c r="CR20" s="56"/>
      <c r="CS20" s="56"/>
      <c r="CT20" s="56"/>
      <c r="CU20" s="56"/>
      <c r="CV20" s="56"/>
      <c r="CW20" s="56"/>
      <c r="CX20" s="56"/>
      <c r="CY20" s="56"/>
      <c r="CZ20" s="56"/>
      <c r="DA20" s="56"/>
      <c r="DB20" s="56"/>
      <c r="DC20" s="56"/>
      <c r="DD20" s="56"/>
      <c r="DE20" s="56"/>
      <c r="DF20" s="56"/>
      <c r="DG20" s="56"/>
      <c r="DH20" s="56"/>
      <c r="DI20" s="56"/>
      <c r="DJ20" s="56"/>
      <c r="DK20" s="56"/>
      <c r="DL20" s="56"/>
      <c r="DM20" s="56"/>
      <c r="DN20" s="56"/>
      <c r="DO20" s="56"/>
      <c r="DP20" s="56"/>
      <c r="DQ20" s="56"/>
      <c r="DR20" s="56"/>
      <c r="DS20" s="56"/>
      <c r="DT20" s="56"/>
      <c r="DU20" s="56"/>
      <c r="DV20" s="56"/>
      <c r="DW20" s="56"/>
      <c r="DX20" s="56"/>
      <c r="DY20" s="56"/>
      <c r="DZ20" s="56"/>
      <c r="EA20" s="56"/>
      <c r="EB20" s="56"/>
      <c r="EC20" s="56"/>
      <c r="ED20" s="56"/>
      <c r="EE20" s="56"/>
      <c r="EF20" s="56"/>
      <c r="EG20" s="56"/>
      <c r="EH20" s="56"/>
      <c r="EI20" s="56"/>
      <c r="EJ20" s="56"/>
      <c r="EK20" s="56"/>
      <c r="EL20" s="56"/>
      <c r="EM20" s="56"/>
      <c r="EN20" s="56"/>
      <c r="EO20" s="56"/>
      <c r="EP20" s="56"/>
      <c r="EQ20" s="56"/>
      <c r="ER20" s="56"/>
      <c r="ES20" s="56"/>
      <c r="ET20" s="56"/>
      <c r="EU20" s="56"/>
      <c r="EV20" s="56"/>
      <c r="EW20" s="56"/>
      <c r="EX20" s="56"/>
      <c r="EY20" s="56"/>
      <c r="EZ20" s="56"/>
      <c r="FA20" s="56"/>
      <c r="FB20" s="56"/>
      <c r="FC20" s="56"/>
      <c r="FD20" s="56"/>
      <c r="FE20" s="56"/>
      <c r="FF20" s="56"/>
      <c r="FG20" s="56"/>
      <c r="FH20" s="56"/>
      <c r="FI20" s="56"/>
      <c r="FJ20" s="56"/>
      <c r="FK20" s="56"/>
      <c r="FL20" s="56"/>
      <c r="FM20" s="56"/>
      <c r="FN20" s="56"/>
      <c r="FO20" s="56"/>
      <c r="FP20" s="56"/>
      <c r="FQ20" s="56"/>
      <c r="FR20" s="56"/>
      <c r="FS20" s="56"/>
      <c r="FT20" s="61"/>
      <c r="FU20" s="61"/>
      <c r="FV20" s="61"/>
    </row>
    <row r="21" spans="1:178" x14ac:dyDescent="0.3">
      <c r="B21" s="54" t="s">
        <v>64</v>
      </c>
      <c r="E21" s="62"/>
      <c r="F21" s="3"/>
      <c r="G21" s="60"/>
      <c r="H21" s="3"/>
      <c r="I21" s="3"/>
      <c r="V21" s="54">
        <f>Z21/(AD24-Y21)</f>
        <v>0.37171387445629994</v>
      </c>
      <c r="W21" s="54">
        <f t="shared" si="1"/>
        <v>0.92928468614074977</v>
      </c>
      <c r="X21" s="54">
        <f t="shared" si="2"/>
        <v>1.0008702375228398</v>
      </c>
      <c r="Y21" s="54">
        <f t="shared" si="3"/>
        <v>-0.34379003314371831</v>
      </c>
      <c r="Z21" s="54">
        <f t="shared" si="4"/>
        <v>1.0570762113600611</v>
      </c>
      <c r="AA21" s="55">
        <v>0.35</v>
      </c>
      <c r="AB21" s="55">
        <f t="shared" si="0"/>
        <v>0.93674969975975975</v>
      </c>
      <c r="AC21" s="54"/>
      <c r="AD21" s="54"/>
      <c r="AE21" s="54"/>
      <c r="AF21" s="54"/>
      <c r="AG21" s="54"/>
      <c r="AH21" s="54"/>
      <c r="AI21" s="54"/>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c r="DQ21" s="56"/>
      <c r="DR21" s="56"/>
      <c r="DS21" s="56"/>
      <c r="DT21" s="56"/>
      <c r="DU21" s="56"/>
      <c r="DV21" s="56"/>
      <c r="DW21" s="56"/>
      <c r="DX21" s="56"/>
      <c r="DY21" s="56"/>
      <c r="DZ21" s="56"/>
      <c r="EA21" s="56"/>
      <c r="EB21" s="56"/>
      <c r="EC21" s="56"/>
      <c r="ED21" s="56"/>
      <c r="EE21" s="56"/>
      <c r="EF21" s="56"/>
      <c r="EG21" s="56"/>
      <c r="EH21" s="56"/>
      <c r="EI21" s="56"/>
      <c r="EJ21" s="56"/>
      <c r="EK21" s="56"/>
      <c r="EL21" s="56"/>
      <c r="EM21" s="56"/>
      <c r="EN21" s="56"/>
      <c r="EO21" s="56"/>
      <c r="EP21" s="56"/>
      <c r="EQ21" s="56"/>
      <c r="ER21" s="56"/>
      <c r="ES21" s="56"/>
      <c r="ET21" s="56"/>
      <c r="EU21" s="56"/>
      <c r="EV21" s="56"/>
      <c r="EW21" s="56"/>
      <c r="EX21" s="56"/>
      <c r="EY21" s="56"/>
      <c r="EZ21" s="56"/>
      <c r="FA21" s="56"/>
      <c r="FB21" s="56"/>
      <c r="FC21" s="56"/>
      <c r="FD21" s="56"/>
      <c r="FE21" s="56"/>
      <c r="FF21" s="56"/>
      <c r="FG21" s="56"/>
      <c r="FH21" s="56"/>
      <c r="FI21" s="56"/>
      <c r="FJ21" s="56"/>
      <c r="FK21" s="56"/>
      <c r="FL21" s="56"/>
      <c r="FM21" s="56"/>
      <c r="FN21" s="56"/>
      <c r="FO21" s="56"/>
      <c r="FP21" s="56"/>
      <c r="FQ21" s="56"/>
      <c r="FR21" s="56"/>
      <c r="FS21" s="56"/>
      <c r="FT21" s="61"/>
      <c r="FU21" s="61"/>
      <c r="FV21" s="61"/>
    </row>
    <row r="22" spans="1:178" ht="15" x14ac:dyDescent="0.35">
      <c r="B22" s="57" t="s">
        <v>79</v>
      </c>
      <c r="C22" s="74">
        <v>50</v>
      </c>
      <c r="D22" s="58" t="s">
        <v>58</v>
      </c>
      <c r="E22" s="63"/>
      <c r="F22" s="3"/>
      <c r="G22" s="60"/>
      <c r="H22" s="3"/>
      <c r="I22" s="3"/>
      <c r="V22" s="54">
        <f>Z22/(AD24-Y22)</f>
        <v>0.37125861070291255</v>
      </c>
      <c r="W22" s="54">
        <f t="shared" si="1"/>
        <v>0.92814652675728138</v>
      </c>
      <c r="X22" s="54">
        <f t="shared" si="2"/>
        <v>0.99964440235148699</v>
      </c>
      <c r="Y22" s="54">
        <f t="shared" si="3"/>
        <v>-0.40469121537183483</v>
      </c>
      <c r="Z22" s="54">
        <f t="shared" si="4"/>
        <v>1.0783916251399019</v>
      </c>
      <c r="AA22" s="55">
        <v>0.4</v>
      </c>
      <c r="AB22" s="55">
        <f t="shared" si="0"/>
        <v>0.91651513899116799</v>
      </c>
      <c r="AC22" s="54"/>
      <c r="AD22" s="64">
        <f>C27</f>
        <v>0.3</v>
      </c>
      <c r="AE22" s="64">
        <f>C29</f>
        <v>0.75</v>
      </c>
      <c r="AF22" s="54"/>
      <c r="AG22" s="54"/>
      <c r="AH22" s="54"/>
      <c r="AI22" s="54"/>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c r="CG22" s="56"/>
      <c r="CH22" s="56"/>
      <c r="CI22" s="56"/>
      <c r="CJ22" s="56"/>
      <c r="CK22" s="56"/>
      <c r="CL22" s="56"/>
      <c r="CM22" s="56"/>
      <c r="CN22" s="56"/>
      <c r="CO22" s="56"/>
      <c r="CP22" s="56"/>
      <c r="CQ22" s="56"/>
      <c r="CR22" s="56"/>
      <c r="CS22" s="56"/>
      <c r="CT22" s="56"/>
      <c r="CU22" s="56"/>
      <c r="CV22" s="56"/>
      <c r="CW22" s="56"/>
      <c r="CX22" s="56"/>
      <c r="CY22" s="56"/>
      <c r="CZ22" s="56"/>
      <c r="DA22" s="56"/>
      <c r="DB22" s="56"/>
      <c r="DC22" s="56"/>
      <c r="DD22" s="56"/>
      <c r="DE22" s="56"/>
      <c r="DF22" s="56"/>
      <c r="DG22" s="56"/>
      <c r="DH22" s="56"/>
      <c r="DI22" s="56"/>
      <c r="DJ22" s="56"/>
      <c r="DK22" s="56"/>
      <c r="DL22" s="56"/>
      <c r="DM22" s="56"/>
      <c r="DN22" s="56"/>
      <c r="DO22" s="56"/>
      <c r="DP22" s="56"/>
      <c r="DQ22" s="56"/>
      <c r="DR22" s="56"/>
      <c r="DS22" s="56"/>
      <c r="DT22" s="56"/>
      <c r="DU22" s="56"/>
      <c r="DV22" s="56"/>
      <c r="DW22" s="56"/>
      <c r="DX22" s="56"/>
      <c r="DY22" s="56"/>
      <c r="DZ22" s="56"/>
      <c r="EA22" s="56"/>
      <c r="EB22" s="56"/>
      <c r="EC22" s="56"/>
      <c r="ED22" s="56"/>
      <c r="EE22" s="56"/>
      <c r="EF22" s="56"/>
      <c r="EG22" s="56"/>
      <c r="EH22" s="56"/>
      <c r="EI22" s="56"/>
      <c r="EJ22" s="56"/>
      <c r="EK22" s="56"/>
      <c r="EL22" s="56"/>
      <c r="EM22" s="56"/>
      <c r="EN22" s="56"/>
      <c r="EO22" s="56"/>
      <c r="EP22" s="56"/>
      <c r="EQ22" s="56"/>
      <c r="ER22" s="56"/>
      <c r="ES22" s="56"/>
      <c r="ET22" s="56"/>
      <c r="EU22" s="56"/>
      <c r="EV22" s="56"/>
      <c r="EW22" s="56"/>
      <c r="EX22" s="56"/>
      <c r="EY22" s="56"/>
      <c r="EZ22" s="56"/>
      <c r="FA22" s="56"/>
      <c r="FB22" s="56"/>
      <c r="FC22" s="56"/>
      <c r="FD22" s="56"/>
      <c r="FE22" s="56"/>
      <c r="FF22" s="56"/>
      <c r="FG22" s="56"/>
      <c r="FH22" s="56"/>
      <c r="FI22" s="56"/>
      <c r="FJ22" s="56"/>
      <c r="FK22" s="56"/>
      <c r="FL22" s="56"/>
      <c r="FM22" s="56"/>
      <c r="FN22" s="56"/>
      <c r="FO22" s="56"/>
      <c r="FP22" s="56"/>
      <c r="FQ22" s="56"/>
      <c r="FR22" s="56"/>
      <c r="FS22" s="56"/>
      <c r="FT22" s="61"/>
      <c r="FU22" s="61"/>
      <c r="FV22" s="61"/>
    </row>
    <row r="23" spans="1:178" ht="15" x14ac:dyDescent="0.35">
      <c r="B23" s="57" t="s">
        <v>80</v>
      </c>
      <c r="C23" s="74">
        <v>40</v>
      </c>
      <c r="D23" s="58" t="s">
        <v>58</v>
      </c>
      <c r="F23" s="3"/>
      <c r="G23" s="60"/>
      <c r="H23" s="3"/>
      <c r="I23" s="3"/>
      <c r="V23" s="54">
        <f>Z23/(AD24-Y23)</f>
        <v>0.37188807946463709</v>
      </c>
      <c r="W23" s="54">
        <f t="shared" si="1"/>
        <v>0.92972019866159272</v>
      </c>
      <c r="X23" s="54">
        <f t="shared" si="2"/>
        <v>1.0013392988629017</v>
      </c>
      <c r="Y23" s="54">
        <f t="shared" si="3"/>
        <v>-0.46973168033160884</v>
      </c>
      <c r="Z23" s="54">
        <f t="shared" si="4"/>
        <v>1.1044078111238116</v>
      </c>
      <c r="AA23" s="55">
        <v>0.45</v>
      </c>
      <c r="AB23" s="55">
        <f t="shared" si="0"/>
        <v>0.89302855497458755</v>
      </c>
      <c r="AC23" s="54"/>
      <c r="AD23" s="54"/>
      <c r="AE23" s="54"/>
      <c r="AF23" s="54"/>
      <c r="AG23" s="54"/>
      <c r="AH23" s="54"/>
      <c r="AI23" s="54"/>
      <c r="AJ23" s="54"/>
      <c r="AK23" s="54"/>
      <c r="AL23" s="54"/>
      <c r="AM23" s="54"/>
      <c r="AN23" s="54"/>
      <c r="AO23" s="54"/>
      <c r="AP23" s="54"/>
      <c r="AQ23" s="54"/>
      <c r="AR23" s="54"/>
      <c r="AS23" s="54"/>
      <c r="AT23" s="54"/>
      <c r="AU23" s="54"/>
      <c r="AV23" s="54"/>
      <c r="AW23" s="54"/>
      <c r="AX23" s="54"/>
      <c r="AY23" s="54"/>
      <c r="AZ23" s="54"/>
      <c r="BA23" s="54"/>
      <c r="BB23" s="54"/>
      <c r="BC23" s="54"/>
      <c r="BD23" s="54"/>
      <c r="BE23" s="54"/>
      <c r="BF23" s="54"/>
      <c r="BG23" s="54"/>
      <c r="BH23" s="54"/>
      <c r="BI23" s="54"/>
      <c r="BJ23" s="54"/>
      <c r="BK23" s="54"/>
      <c r="BL23" s="54"/>
      <c r="BM23" s="54"/>
      <c r="BN23" s="54"/>
      <c r="BO23" s="54"/>
      <c r="BP23" s="54"/>
      <c r="BQ23" s="54"/>
      <c r="BR23" s="54"/>
      <c r="BS23" s="54"/>
      <c r="BT23" s="54"/>
      <c r="BU23" s="54"/>
      <c r="BV23" s="54"/>
      <c r="BW23" s="54"/>
      <c r="BX23" s="54"/>
      <c r="BY23" s="54"/>
      <c r="BZ23" s="54"/>
      <c r="CA23" s="54"/>
      <c r="CB23" s="54"/>
      <c r="CC23" s="54"/>
      <c r="CD23" s="54"/>
      <c r="CE23" s="54"/>
      <c r="CF23" s="54"/>
      <c r="CG23" s="54"/>
      <c r="CH23" s="54"/>
      <c r="CI23" s="54"/>
      <c r="CJ23" s="54"/>
      <c r="CK23" s="54"/>
      <c r="CL23" s="54"/>
      <c r="CM23" s="54"/>
      <c r="CN23" s="54"/>
      <c r="CO23" s="54"/>
      <c r="CP23" s="54"/>
      <c r="CQ23" s="54"/>
      <c r="CR23" s="54"/>
      <c r="CS23" s="54"/>
      <c r="CT23" s="54"/>
      <c r="CU23" s="54"/>
      <c r="CV23" s="54"/>
      <c r="CW23" s="54"/>
      <c r="CX23" s="54"/>
      <c r="CY23" s="54"/>
      <c r="CZ23" s="54"/>
      <c r="DA23" s="54"/>
      <c r="DB23" s="54"/>
      <c r="DC23" s="54"/>
      <c r="DD23" s="54"/>
      <c r="DE23" s="54"/>
      <c r="DF23" s="54"/>
      <c r="DG23" s="54"/>
      <c r="DH23" s="54"/>
      <c r="DI23" s="54"/>
      <c r="DJ23" s="54"/>
      <c r="DK23" s="54"/>
      <c r="DL23" s="54"/>
      <c r="DM23" s="54"/>
      <c r="DN23" s="54"/>
      <c r="DO23" s="54"/>
      <c r="DP23" s="54"/>
      <c r="DQ23" s="54"/>
      <c r="DR23" s="54"/>
      <c r="DS23" s="54"/>
      <c r="DT23" s="54"/>
      <c r="DU23" s="54"/>
      <c r="DV23" s="54"/>
      <c r="DW23" s="54"/>
      <c r="DX23" s="54"/>
      <c r="DY23" s="54"/>
      <c r="DZ23" s="54"/>
      <c r="EA23" s="54"/>
      <c r="EB23" s="54"/>
      <c r="EC23" s="54"/>
      <c r="ED23" s="54"/>
      <c r="EE23" s="54"/>
      <c r="EF23" s="54"/>
      <c r="EG23" s="54"/>
      <c r="EH23" s="54"/>
      <c r="EI23" s="54"/>
      <c r="EJ23" s="54"/>
      <c r="EK23" s="54"/>
      <c r="EL23" s="54"/>
      <c r="EM23" s="54"/>
      <c r="EN23" s="54"/>
      <c r="EO23" s="54"/>
      <c r="EP23" s="54"/>
      <c r="EQ23" s="54"/>
      <c r="ER23" s="54"/>
      <c r="ES23" s="54"/>
      <c r="ET23" s="54"/>
      <c r="EU23" s="54"/>
      <c r="EV23" s="54"/>
      <c r="EW23" s="54"/>
      <c r="EX23" s="54"/>
      <c r="EY23" s="54"/>
      <c r="EZ23" s="54"/>
      <c r="FA23" s="54"/>
      <c r="FB23" s="54"/>
      <c r="FC23" s="54"/>
      <c r="FD23" s="54"/>
      <c r="FE23" s="54"/>
      <c r="FF23" s="54"/>
      <c r="FG23" s="54"/>
      <c r="FH23" s="54"/>
      <c r="FI23" s="54"/>
      <c r="FJ23" s="54"/>
      <c r="FK23" s="54"/>
      <c r="FL23" s="54"/>
      <c r="FM23" s="54"/>
      <c r="FN23" s="54"/>
      <c r="FO23" s="54"/>
      <c r="FP23" s="54"/>
      <c r="FQ23" s="54"/>
      <c r="FR23" s="54"/>
      <c r="FS23" s="54"/>
    </row>
    <row r="24" spans="1:178" x14ac:dyDescent="0.3">
      <c r="B24" s="3"/>
      <c r="C24" s="4"/>
      <c r="D24" s="3"/>
      <c r="E24" s="3"/>
      <c r="F24" s="65"/>
      <c r="G24" s="60"/>
      <c r="H24" s="3"/>
      <c r="I24" s="3"/>
      <c r="V24" s="54">
        <f>Z24/(AD24-Y24)</f>
        <v>0.37465130058739232</v>
      </c>
      <c r="W24" s="54">
        <f t="shared" si="1"/>
        <v>0.93662825146848072</v>
      </c>
      <c r="X24" s="54">
        <f t="shared" si="2"/>
        <v>1.0087794994351977</v>
      </c>
      <c r="Y24" s="54">
        <f t="shared" si="3"/>
        <v>-0.57863900550084257</v>
      </c>
      <c r="Z24" s="54">
        <f t="shared" si="4"/>
        <v>1.1534161074499667</v>
      </c>
      <c r="AA24" s="55">
        <v>0.55000000000000004</v>
      </c>
      <c r="AB24" s="55">
        <f t="shared" si="0"/>
        <v>0.83516465442450327</v>
      </c>
      <c r="AC24" s="66" t="s">
        <v>3</v>
      </c>
      <c r="AD24" s="54">
        <f>AE22/AD22</f>
        <v>2.5</v>
      </c>
      <c r="AE24" s="54"/>
      <c r="AF24" s="54">
        <f>AF17</f>
        <v>0.99964440235148699</v>
      </c>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c r="BE24" s="54"/>
      <c r="BF24" s="54"/>
      <c r="BG24" s="54"/>
      <c r="BH24" s="54"/>
      <c r="BI24" s="54"/>
      <c r="BJ24" s="54"/>
      <c r="BK24" s="54"/>
      <c r="BL24" s="54"/>
      <c r="BM24" s="54"/>
      <c r="BN24" s="54"/>
      <c r="BO24" s="54"/>
      <c r="BP24" s="54"/>
      <c r="BQ24" s="54"/>
      <c r="BR24" s="54"/>
      <c r="BS24" s="54"/>
      <c r="BT24" s="54"/>
      <c r="BU24" s="54"/>
      <c r="BV24" s="54"/>
      <c r="BW24" s="54"/>
      <c r="BX24" s="54"/>
      <c r="BY24" s="54"/>
      <c r="BZ24" s="54"/>
      <c r="CA24" s="54"/>
      <c r="CB24" s="54"/>
      <c r="CC24" s="54"/>
      <c r="CD24" s="54"/>
      <c r="CE24" s="54"/>
      <c r="CF24" s="54"/>
      <c r="CG24" s="54"/>
      <c r="CH24" s="54"/>
      <c r="CI24" s="54"/>
      <c r="CJ24" s="54"/>
      <c r="CK24" s="54"/>
      <c r="CL24" s="54"/>
      <c r="CM24" s="54"/>
      <c r="CN24" s="54"/>
      <c r="CO24" s="54"/>
      <c r="CP24" s="54"/>
      <c r="CQ24" s="54"/>
      <c r="CR24" s="54"/>
      <c r="CS24" s="54"/>
      <c r="CT24" s="54"/>
      <c r="CU24" s="54"/>
      <c r="CV24" s="54"/>
      <c r="CW24" s="54"/>
      <c r="CX24" s="54"/>
      <c r="CY24" s="54"/>
      <c r="CZ24" s="54"/>
      <c r="DA24" s="54"/>
      <c r="DB24" s="54"/>
      <c r="DC24" s="54"/>
      <c r="DD24" s="54"/>
      <c r="DE24" s="54"/>
      <c r="DF24" s="54"/>
      <c r="DG24" s="54"/>
      <c r="DH24" s="54"/>
      <c r="DI24" s="54"/>
      <c r="DJ24" s="54"/>
      <c r="DK24" s="54"/>
      <c r="DL24" s="54"/>
      <c r="DM24" s="54"/>
      <c r="DN24" s="54"/>
      <c r="DO24" s="54"/>
      <c r="DP24" s="54"/>
      <c r="DQ24" s="54"/>
      <c r="DR24" s="54"/>
      <c r="DS24" s="54"/>
      <c r="DT24" s="54"/>
      <c r="DU24" s="54"/>
      <c r="DV24" s="54"/>
      <c r="DW24" s="54"/>
      <c r="DX24" s="54"/>
      <c r="DY24" s="54"/>
      <c r="DZ24" s="54"/>
      <c r="EA24" s="54"/>
      <c r="EB24" s="54"/>
      <c r="EC24" s="54"/>
      <c r="ED24" s="54"/>
      <c r="EE24" s="54"/>
      <c r="EF24" s="54"/>
      <c r="EG24" s="54"/>
      <c r="EH24" s="54"/>
      <c r="EI24" s="54"/>
      <c r="EJ24" s="54"/>
      <c r="EK24" s="54"/>
      <c r="EL24" s="54"/>
      <c r="EM24" s="54"/>
      <c r="EN24" s="54"/>
      <c r="EO24" s="54"/>
      <c r="EP24" s="54"/>
      <c r="EQ24" s="54"/>
      <c r="ER24" s="54"/>
      <c r="ES24" s="54"/>
      <c r="ET24" s="54"/>
      <c r="EU24" s="54"/>
      <c r="EV24" s="54"/>
      <c r="EW24" s="54"/>
      <c r="EX24" s="54"/>
      <c r="EY24" s="54"/>
      <c r="EZ24" s="54"/>
      <c r="FA24" s="54"/>
      <c r="FB24" s="54"/>
      <c r="FC24" s="54"/>
      <c r="FD24" s="54"/>
      <c r="FE24" s="54"/>
      <c r="FF24" s="54"/>
      <c r="FG24" s="54"/>
      <c r="FH24" s="54"/>
      <c r="FI24" s="54"/>
      <c r="FJ24" s="54"/>
      <c r="FK24" s="54"/>
      <c r="FL24" s="54"/>
      <c r="FM24" s="54"/>
      <c r="FN24" s="54"/>
      <c r="FO24" s="54"/>
      <c r="FP24" s="54"/>
      <c r="FQ24" s="54"/>
      <c r="FR24" s="54"/>
      <c r="FS24" s="54"/>
    </row>
    <row r="25" spans="1:178" x14ac:dyDescent="0.3">
      <c r="E25" s="62"/>
      <c r="F25" s="65"/>
      <c r="G25" s="60"/>
      <c r="H25" s="3"/>
      <c r="I25" s="3"/>
      <c r="V25" s="54">
        <f>Z25/(AD24-Y25)</f>
        <v>0.38147488204710028</v>
      </c>
      <c r="W25" s="54">
        <f t="shared" si="1"/>
        <v>0.95368720511775062</v>
      </c>
      <c r="X25" s="54">
        <f t="shared" si="2"/>
        <v>1.0271525548029152</v>
      </c>
      <c r="Y25" s="54">
        <f t="shared" si="3"/>
        <v>-0.70329308849006544</v>
      </c>
      <c r="Z25" s="54">
        <f t="shared" si="4"/>
        <v>1.2219758530940392</v>
      </c>
      <c r="AA25" s="55">
        <v>0.6</v>
      </c>
      <c r="AB25" s="55">
        <f t="shared" si="0"/>
        <v>0.8</v>
      </c>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c r="BR25" s="54"/>
      <c r="BS25" s="54"/>
      <c r="BT25" s="54"/>
      <c r="BU25" s="54"/>
      <c r="BV25" s="54"/>
      <c r="BW25" s="54"/>
      <c r="BX25" s="54"/>
      <c r="BY25" s="54"/>
      <c r="BZ25" s="54"/>
      <c r="CA25" s="54"/>
      <c r="CB25" s="54"/>
      <c r="CC25" s="54"/>
      <c r="CD25" s="54"/>
      <c r="CE25" s="54"/>
      <c r="CF25" s="54"/>
      <c r="CG25" s="54"/>
      <c r="CH25" s="54"/>
      <c r="CI25" s="54"/>
      <c r="CJ25" s="54"/>
      <c r="CK25" s="54"/>
      <c r="CL25" s="54"/>
      <c r="CM25" s="54"/>
      <c r="CN25" s="54"/>
      <c r="CO25" s="54"/>
      <c r="CP25" s="54"/>
      <c r="CQ25" s="54"/>
      <c r="CR25" s="54"/>
      <c r="CS25" s="54"/>
      <c r="CT25" s="54"/>
      <c r="CU25" s="54"/>
      <c r="CV25" s="54"/>
      <c r="CW25" s="54"/>
      <c r="CX25" s="54"/>
      <c r="CY25" s="54"/>
      <c r="CZ25" s="54"/>
      <c r="DA25" s="54"/>
      <c r="DB25" s="54"/>
      <c r="DC25" s="54"/>
      <c r="DD25" s="54"/>
      <c r="DE25" s="54"/>
      <c r="DF25" s="54"/>
      <c r="DG25" s="54"/>
      <c r="DH25" s="54"/>
      <c r="DI25" s="54"/>
      <c r="DJ25" s="54"/>
      <c r="DK25" s="54"/>
      <c r="DL25" s="54"/>
      <c r="DM25" s="54"/>
      <c r="DN25" s="54"/>
      <c r="DO25" s="54"/>
      <c r="DP25" s="54"/>
      <c r="DQ25" s="54"/>
      <c r="DR25" s="54"/>
      <c r="DS25" s="54"/>
      <c r="DT25" s="54"/>
      <c r="DU25" s="54"/>
      <c r="DV25" s="54"/>
      <c r="DW25" s="54"/>
      <c r="DX25" s="54"/>
      <c r="DY25" s="54"/>
      <c r="DZ25" s="54"/>
      <c r="EA25" s="54"/>
      <c r="EB25" s="54"/>
      <c r="EC25" s="54"/>
      <c r="ED25" s="54"/>
      <c r="EE25" s="54"/>
      <c r="EF25" s="54"/>
      <c r="EG25" s="54"/>
      <c r="EH25" s="54"/>
      <c r="EI25" s="54"/>
      <c r="EJ25" s="54"/>
      <c r="EK25" s="54"/>
      <c r="EL25" s="54"/>
      <c r="EM25" s="54"/>
      <c r="EN25" s="54"/>
      <c r="EO25" s="54"/>
      <c r="EP25" s="54"/>
      <c r="EQ25" s="54"/>
      <c r="ER25" s="54"/>
      <c r="ES25" s="54"/>
      <c r="ET25" s="54"/>
      <c r="EU25" s="54"/>
      <c r="EV25" s="54"/>
      <c r="EW25" s="54"/>
      <c r="EX25" s="54"/>
      <c r="EY25" s="54"/>
      <c r="EZ25" s="54"/>
      <c r="FA25" s="54"/>
      <c r="FB25" s="54"/>
      <c r="FC25" s="54"/>
      <c r="FD25" s="54"/>
      <c r="FE25" s="54"/>
      <c r="FF25" s="54"/>
      <c r="FG25" s="54"/>
      <c r="FH25" s="54"/>
      <c r="FI25" s="54"/>
      <c r="FJ25" s="54"/>
      <c r="FK25" s="54"/>
      <c r="FL25" s="54"/>
      <c r="FM25" s="54"/>
      <c r="FN25" s="54"/>
      <c r="FO25" s="54"/>
      <c r="FP25" s="54"/>
      <c r="FQ25" s="54"/>
      <c r="FR25" s="54"/>
      <c r="FS25" s="54"/>
    </row>
    <row r="26" spans="1:178" ht="15" x14ac:dyDescent="0.35">
      <c r="B26" s="57" t="s">
        <v>68</v>
      </c>
      <c r="C26" s="54" t="str">
        <f>[1]!xln(C27)</f>
        <v>15 / 50</v>
      </c>
      <c r="D26" s="58"/>
      <c r="E26" s="3"/>
      <c r="F26" s="3"/>
      <c r="G26" s="60"/>
      <c r="H26" s="3"/>
      <c r="I26" s="3"/>
      <c r="V26" s="54">
        <f>Z26/(AD24-Y26)</f>
        <v>0.39554568915525989</v>
      </c>
      <c r="W26" s="54">
        <f t="shared" si="1"/>
        <v>0.98886422288814968</v>
      </c>
      <c r="X26" s="54">
        <f t="shared" si="2"/>
        <v>1.0650393624263348</v>
      </c>
      <c r="Y26" s="54">
        <f t="shared" si="3"/>
        <v>-0.92374781489234892</v>
      </c>
      <c r="Z26" s="54">
        <f t="shared" si="4"/>
        <v>1.3542486889354093</v>
      </c>
      <c r="AA26" s="55">
        <v>0.75</v>
      </c>
      <c r="AB26" s="55">
        <f t="shared" si="0"/>
        <v>0.66143782776614768</v>
      </c>
      <c r="AC26" s="54"/>
      <c r="AD26" s="54"/>
      <c r="AE26" s="59" t="s">
        <v>5</v>
      </c>
      <c r="AF26" s="83">
        <v>2</v>
      </c>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c r="BY26" s="54"/>
      <c r="BZ26" s="54"/>
      <c r="CA26" s="54"/>
      <c r="CB26" s="54"/>
      <c r="CC26" s="54"/>
      <c r="CD26" s="54"/>
      <c r="CE26" s="54"/>
      <c r="CF26" s="54"/>
      <c r="CG26" s="54"/>
      <c r="CH26" s="54"/>
      <c r="CI26" s="54"/>
      <c r="CJ26" s="54"/>
      <c r="CK26" s="54"/>
      <c r="CL26" s="54"/>
      <c r="CM26" s="54"/>
      <c r="CN26" s="54"/>
      <c r="CO26" s="54"/>
      <c r="CP26" s="54"/>
      <c r="CQ26" s="54"/>
      <c r="CR26" s="54"/>
      <c r="CS26" s="54"/>
      <c r="CT26" s="54"/>
      <c r="CU26" s="54"/>
      <c r="CV26" s="54"/>
      <c r="CW26" s="54"/>
      <c r="CX26" s="54"/>
      <c r="CY26" s="54"/>
      <c r="CZ26" s="54"/>
      <c r="DA26" s="54"/>
      <c r="DB26" s="54"/>
      <c r="DC26" s="54"/>
      <c r="DD26" s="54"/>
      <c r="DE26" s="54"/>
      <c r="DF26" s="54"/>
      <c r="DG26" s="54"/>
      <c r="DH26" s="54"/>
      <c r="DI26" s="54"/>
      <c r="DJ26" s="54"/>
      <c r="DK26" s="54"/>
      <c r="DL26" s="54"/>
      <c r="DM26" s="54"/>
      <c r="DN26" s="54"/>
      <c r="DO26" s="54"/>
      <c r="DP26" s="54"/>
      <c r="DQ26" s="54"/>
      <c r="DR26" s="54"/>
      <c r="DS26" s="54"/>
      <c r="DT26" s="54"/>
      <c r="DU26" s="54"/>
      <c r="DV26" s="54"/>
      <c r="DW26" s="54"/>
      <c r="DX26" s="54"/>
      <c r="DY26" s="54"/>
      <c r="DZ26" s="54"/>
      <c r="EA26" s="54"/>
      <c r="EB26" s="54"/>
      <c r="EC26" s="54"/>
      <c r="ED26" s="54"/>
      <c r="EE26" s="54"/>
      <c r="EF26" s="54"/>
      <c r="EG26" s="54"/>
      <c r="EH26" s="54"/>
      <c r="EI26" s="54"/>
      <c r="EJ26" s="54"/>
      <c r="EK26" s="54"/>
      <c r="EL26" s="54"/>
      <c r="EM26" s="54"/>
      <c r="EN26" s="54"/>
      <c r="EO26" s="54"/>
      <c r="EP26" s="54"/>
      <c r="EQ26" s="54"/>
      <c r="ER26" s="54"/>
      <c r="ES26" s="54"/>
      <c r="ET26" s="54"/>
      <c r="EU26" s="54"/>
      <c r="EV26" s="54"/>
      <c r="EW26" s="54"/>
      <c r="EX26" s="54"/>
      <c r="EY26" s="54"/>
      <c r="EZ26" s="54"/>
      <c r="FA26" s="54"/>
      <c r="FB26" s="54"/>
      <c r="FC26" s="54"/>
      <c r="FD26" s="54"/>
      <c r="FE26" s="54"/>
      <c r="FF26" s="54"/>
      <c r="FG26" s="54"/>
      <c r="FH26" s="54"/>
      <c r="FI26" s="54"/>
      <c r="FJ26" s="54"/>
      <c r="FK26" s="54"/>
      <c r="FL26" s="54"/>
      <c r="FM26" s="54"/>
      <c r="FN26" s="54"/>
      <c r="FO26" s="54"/>
      <c r="FP26" s="54"/>
      <c r="FQ26" s="54"/>
      <c r="FR26" s="54"/>
      <c r="FS26" s="54"/>
    </row>
    <row r="27" spans="1:178" x14ac:dyDescent="0.3">
      <c r="C27" s="67">
        <f>C18/C22</f>
        <v>0.3</v>
      </c>
      <c r="E27" s="3"/>
      <c r="F27" s="3"/>
      <c r="G27" s="60"/>
      <c r="H27" s="3"/>
      <c r="I27" s="3"/>
      <c r="V27" s="54">
        <f>Z27/(AD24-Y27)</f>
        <v>0.42453971472032898</v>
      </c>
      <c r="W27" s="54">
        <f t="shared" si="1"/>
        <v>1.0613492868008225</v>
      </c>
      <c r="X27" s="54">
        <f t="shared" si="2"/>
        <v>1.143108165471419</v>
      </c>
      <c r="Y27" s="54">
        <f t="shared" si="3"/>
        <v>-1.2287565553229551</v>
      </c>
      <c r="Z27" s="54">
        <f t="shared" si="4"/>
        <v>1.583005244258364</v>
      </c>
      <c r="AA27" s="55">
        <v>0.8</v>
      </c>
      <c r="AB27" s="55">
        <f t="shared" si="0"/>
        <v>0.59999999999999987</v>
      </c>
      <c r="AC27" s="54"/>
      <c r="AD27" s="54"/>
      <c r="AE27" s="59" t="s">
        <v>6</v>
      </c>
      <c r="AF27" s="83">
        <v>2</v>
      </c>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c r="BY27" s="54"/>
      <c r="BZ27" s="54"/>
      <c r="CA27" s="54"/>
      <c r="CB27" s="54"/>
      <c r="CC27" s="54"/>
      <c r="CD27" s="54"/>
      <c r="CE27" s="54"/>
      <c r="CF27" s="54"/>
      <c r="CG27" s="54"/>
      <c r="CH27" s="54"/>
      <c r="CI27" s="54"/>
      <c r="CJ27" s="54"/>
      <c r="CK27" s="54"/>
      <c r="CL27" s="54"/>
      <c r="CM27" s="54"/>
      <c r="CN27" s="54"/>
      <c r="CO27" s="54"/>
      <c r="CP27" s="54"/>
      <c r="CQ27" s="54"/>
      <c r="CR27" s="54"/>
      <c r="CS27" s="54"/>
      <c r="CT27" s="54"/>
      <c r="CU27" s="54"/>
      <c r="CV27" s="54"/>
      <c r="CW27" s="54"/>
      <c r="CX27" s="54"/>
      <c r="CY27" s="54"/>
      <c r="CZ27" s="54"/>
      <c r="DA27" s="54"/>
      <c r="DB27" s="54"/>
      <c r="DC27" s="54"/>
      <c r="DD27" s="54"/>
      <c r="DE27" s="54"/>
      <c r="DF27" s="54"/>
      <c r="DG27" s="54"/>
      <c r="DH27" s="54"/>
      <c r="DI27" s="54"/>
      <c r="DJ27" s="54"/>
      <c r="DK27" s="54"/>
      <c r="DL27" s="54"/>
      <c r="DM27" s="54"/>
      <c r="DN27" s="54"/>
      <c r="DO27" s="54"/>
      <c r="DP27" s="54"/>
      <c r="DQ27" s="54"/>
      <c r="DR27" s="54"/>
      <c r="DS27" s="54"/>
      <c r="DT27" s="54"/>
      <c r="DU27" s="54"/>
      <c r="DV27" s="54"/>
      <c r="DW27" s="54"/>
      <c r="DX27" s="54"/>
      <c r="DY27" s="54"/>
      <c r="DZ27" s="54"/>
      <c r="EA27" s="54"/>
      <c r="EB27" s="54"/>
      <c r="EC27" s="54"/>
      <c r="ED27" s="54"/>
      <c r="EE27" s="54"/>
      <c r="EF27" s="54"/>
      <c r="EG27" s="54"/>
      <c r="EH27" s="54"/>
      <c r="EI27" s="54"/>
      <c r="EJ27" s="54"/>
      <c r="EK27" s="54"/>
      <c r="EL27" s="54"/>
      <c r="EM27" s="54"/>
      <c r="EN27" s="54"/>
      <c r="EO27" s="54"/>
      <c r="EP27" s="54"/>
      <c r="EQ27" s="54"/>
      <c r="ER27" s="54"/>
      <c r="ES27" s="54"/>
      <c r="ET27" s="54"/>
      <c r="EU27" s="54"/>
      <c r="EV27" s="54"/>
      <c r="EW27" s="54"/>
      <c r="EX27" s="54"/>
      <c r="EY27" s="54"/>
      <c r="EZ27" s="54"/>
      <c r="FA27" s="54"/>
      <c r="FB27" s="54"/>
      <c r="FC27" s="54"/>
      <c r="FD27" s="54"/>
      <c r="FE27" s="54"/>
      <c r="FF27" s="54"/>
      <c r="FG27" s="54"/>
      <c r="FH27" s="54"/>
      <c r="FI27" s="54"/>
      <c r="FJ27" s="54"/>
      <c r="FK27" s="54"/>
      <c r="FL27" s="54"/>
      <c r="FM27" s="54"/>
      <c r="FN27" s="54"/>
      <c r="FO27" s="54"/>
      <c r="FP27" s="54"/>
      <c r="FQ27" s="54"/>
      <c r="FR27" s="54"/>
      <c r="FS27" s="54"/>
    </row>
    <row r="28" spans="1:178" ht="15" x14ac:dyDescent="0.35">
      <c r="B28" s="57" t="s">
        <v>82</v>
      </c>
      <c r="C28" s="54" t="str">
        <f>[1]!xln(C29)</f>
        <v>30 / 40</v>
      </c>
      <c r="D28" s="58"/>
      <c r="E28" s="3"/>
      <c r="F28" s="3"/>
      <c r="G28" s="60"/>
      <c r="H28" s="3"/>
      <c r="I28" s="3"/>
      <c r="V28" s="54">
        <f>Z28/(AD24-Y28)</f>
        <v>0.44685223925446993</v>
      </c>
      <c r="W28" s="54">
        <f t="shared" si="1"/>
        <v>1.1171305981361748</v>
      </c>
      <c r="X28" s="54">
        <f t="shared" si="2"/>
        <v>1.2031864764112092</v>
      </c>
      <c r="Y28" s="54">
        <f t="shared" si="3"/>
        <v>-1.4643462471472588</v>
      </c>
      <c r="Z28" s="54">
        <f t="shared" si="4"/>
        <v>1.7714769977178069</v>
      </c>
      <c r="AA28" s="55">
        <v>0.85</v>
      </c>
      <c r="AB28" s="55">
        <f t="shared" si="0"/>
        <v>0.52678268764263703</v>
      </c>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54"/>
      <c r="CA28" s="54"/>
      <c r="CB28" s="54"/>
      <c r="CC28" s="54"/>
      <c r="CD28" s="54"/>
      <c r="CE28" s="54"/>
      <c r="CF28" s="54"/>
      <c r="CG28" s="54"/>
      <c r="CH28" s="54"/>
      <c r="CI28" s="54"/>
      <c r="CJ28" s="54"/>
      <c r="CK28" s="54"/>
      <c r="CL28" s="54"/>
      <c r="CM28" s="54"/>
      <c r="CN28" s="54"/>
      <c r="CO28" s="54"/>
      <c r="CP28" s="54"/>
      <c r="CQ28" s="54"/>
      <c r="CR28" s="54"/>
      <c r="CS28" s="54"/>
      <c r="CT28" s="54"/>
      <c r="CU28" s="54"/>
      <c r="CV28" s="54"/>
      <c r="CW28" s="54"/>
      <c r="CX28" s="54"/>
      <c r="CY28" s="54"/>
      <c r="CZ28" s="54"/>
      <c r="DA28" s="54"/>
      <c r="DB28" s="54"/>
      <c r="DC28" s="54"/>
      <c r="DD28" s="54"/>
      <c r="DE28" s="54"/>
      <c r="DF28" s="54"/>
      <c r="DG28" s="54"/>
      <c r="DH28" s="54"/>
      <c r="DI28" s="54"/>
      <c r="DJ28" s="54"/>
      <c r="DK28" s="54"/>
      <c r="DL28" s="54"/>
      <c r="DM28" s="54"/>
      <c r="DN28" s="54"/>
      <c r="DO28" s="54"/>
      <c r="DP28" s="54"/>
      <c r="DQ28" s="54"/>
      <c r="DR28" s="54"/>
      <c r="DS28" s="54"/>
      <c r="DT28" s="54"/>
      <c r="DU28" s="54"/>
      <c r="DV28" s="54"/>
      <c r="DW28" s="54"/>
      <c r="DX28" s="54"/>
      <c r="DY28" s="54"/>
      <c r="DZ28" s="54"/>
      <c r="EA28" s="54"/>
      <c r="EB28" s="54"/>
      <c r="EC28" s="54"/>
      <c r="ED28" s="54"/>
      <c r="EE28" s="54"/>
      <c r="EF28" s="54"/>
      <c r="EG28" s="54"/>
      <c r="EH28" s="54"/>
      <c r="EI28" s="54"/>
      <c r="EJ28" s="54"/>
      <c r="EK28" s="54"/>
      <c r="EL28" s="54"/>
      <c r="EM28" s="54"/>
      <c r="EN28" s="54"/>
      <c r="EO28" s="54"/>
      <c r="EP28" s="54"/>
      <c r="EQ28" s="54"/>
      <c r="ER28" s="54"/>
      <c r="ES28" s="54"/>
      <c r="ET28" s="54"/>
      <c r="EU28" s="54"/>
      <c r="EV28" s="54"/>
      <c r="EW28" s="54"/>
      <c r="EX28" s="54"/>
      <c r="EY28" s="54"/>
      <c r="EZ28" s="54"/>
      <c r="FA28" s="54"/>
      <c r="FB28" s="54"/>
      <c r="FC28" s="54"/>
      <c r="FD28" s="54"/>
      <c r="FE28" s="54"/>
      <c r="FF28" s="54"/>
      <c r="FG28" s="54"/>
      <c r="FH28" s="54"/>
      <c r="FI28" s="54"/>
      <c r="FJ28" s="54"/>
      <c r="FK28" s="54"/>
      <c r="FL28" s="54"/>
      <c r="FM28" s="54"/>
      <c r="FN28" s="54"/>
      <c r="FO28" s="54"/>
      <c r="FP28" s="54"/>
      <c r="FQ28" s="54"/>
      <c r="FR28" s="54"/>
      <c r="FS28" s="54"/>
    </row>
    <row r="29" spans="1:178" x14ac:dyDescent="0.3">
      <c r="C29" s="67">
        <f>C19/C23</f>
        <v>0.75</v>
      </c>
      <c r="E29" s="60"/>
      <c r="F29" s="3"/>
      <c r="G29" s="60"/>
      <c r="H29" s="60"/>
      <c r="I29" s="60"/>
      <c r="V29" s="54">
        <f>Z29/(AD24-Y29)</f>
        <v>0.47985857748824168</v>
      </c>
      <c r="W29" s="54">
        <f t="shared" si="1"/>
        <v>1.1996464437206045</v>
      </c>
      <c r="X29" s="54">
        <f t="shared" si="2"/>
        <v>1.2920587619456525</v>
      </c>
      <c r="Y29" s="54">
        <f t="shared" si="3"/>
        <v>-1.8178558657713935</v>
      </c>
      <c r="Z29" s="54">
        <f t="shared" si="4"/>
        <v>2.0719601735483213</v>
      </c>
      <c r="AA29" s="55">
        <v>0.9</v>
      </c>
      <c r="AB29" s="55">
        <f t="shared" si="0"/>
        <v>0.43588989435406728</v>
      </c>
      <c r="AC29" s="54"/>
      <c r="AD29" s="54"/>
      <c r="AE29" s="54"/>
      <c r="AF29" s="54"/>
      <c r="AG29" s="54"/>
      <c r="AH29" s="54"/>
      <c r="AI29" s="54"/>
      <c r="AJ29" s="54"/>
      <c r="AK29" s="54"/>
      <c r="AL29" s="54"/>
      <c r="AM29" s="54"/>
      <c r="AN29" s="54"/>
      <c r="AO29" s="54"/>
      <c r="AP29" s="54"/>
      <c r="AQ29" s="54"/>
      <c r="AR29" s="54"/>
      <c r="AS29" s="54"/>
      <c r="AT29" s="54"/>
      <c r="AU29" s="54"/>
      <c r="AV29" s="54"/>
      <c r="AW29" s="54"/>
      <c r="AX29" s="54"/>
      <c r="AY29" s="54"/>
      <c r="AZ29" s="54"/>
      <c r="BA29" s="54"/>
      <c r="BB29" s="54"/>
      <c r="BC29" s="54"/>
      <c r="BD29" s="54"/>
      <c r="BE29" s="54"/>
      <c r="BF29" s="54"/>
      <c r="BG29" s="54"/>
      <c r="BH29" s="54"/>
      <c r="BI29" s="54"/>
      <c r="BJ29" s="54"/>
      <c r="BK29" s="54"/>
      <c r="BL29" s="54"/>
      <c r="BM29" s="54"/>
      <c r="BN29" s="54"/>
      <c r="BO29" s="54"/>
      <c r="BP29" s="54"/>
      <c r="BQ29" s="54"/>
      <c r="BR29" s="54"/>
      <c r="BS29" s="54"/>
      <c r="BT29" s="54"/>
      <c r="BU29" s="54"/>
      <c r="BV29" s="54"/>
      <c r="BW29" s="54"/>
      <c r="BX29" s="54"/>
      <c r="BY29" s="54"/>
      <c r="BZ29" s="54"/>
      <c r="CA29" s="54"/>
      <c r="CB29" s="54"/>
      <c r="CC29" s="54"/>
      <c r="CD29" s="54"/>
      <c r="CE29" s="54"/>
      <c r="CF29" s="54"/>
      <c r="CG29" s="54"/>
      <c r="CH29" s="54"/>
      <c r="CI29" s="54"/>
      <c r="CJ29" s="54"/>
      <c r="CK29" s="54"/>
      <c r="CL29" s="54"/>
      <c r="CM29" s="54"/>
      <c r="CN29" s="54"/>
      <c r="CO29" s="54"/>
      <c r="CP29" s="54"/>
      <c r="CQ29" s="54"/>
      <c r="CR29" s="54"/>
      <c r="CS29" s="54"/>
      <c r="CT29" s="54"/>
      <c r="CU29" s="54"/>
      <c r="CV29" s="54"/>
      <c r="CW29" s="54"/>
      <c r="CX29" s="54"/>
      <c r="CY29" s="54"/>
      <c r="CZ29" s="54"/>
      <c r="DA29" s="54"/>
      <c r="DB29" s="54"/>
      <c r="DC29" s="54"/>
      <c r="DD29" s="54"/>
      <c r="DE29" s="54"/>
      <c r="DF29" s="54"/>
      <c r="DG29" s="54"/>
      <c r="DH29" s="54"/>
      <c r="DI29" s="54"/>
      <c r="DJ29" s="54"/>
      <c r="DK29" s="54"/>
      <c r="DL29" s="54"/>
      <c r="DM29" s="54"/>
      <c r="DN29" s="54"/>
      <c r="DO29" s="54"/>
      <c r="DP29" s="54"/>
      <c r="DQ29" s="54"/>
      <c r="DR29" s="54"/>
      <c r="DS29" s="54"/>
      <c r="DT29" s="54"/>
      <c r="DU29" s="54"/>
      <c r="DV29" s="54"/>
      <c r="DW29" s="54"/>
      <c r="DX29" s="54"/>
      <c r="DY29" s="54"/>
      <c r="DZ29" s="54"/>
      <c r="EA29" s="54"/>
      <c r="EB29" s="54"/>
      <c r="EC29" s="54"/>
      <c r="ED29" s="54"/>
      <c r="EE29" s="54"/>
      <c r="EF29" s="54"/>
      <c r="EG29" s="54"/>
      <c r="EH29" s="54"/>
      <c r="EI29" s="54"/>
      <c r="EJ29" s="54"/>
      <c r="EK29" s="54"/>
      <c r="EL29" s="54"/>
      <c r="EM29" s="54"/>
      <c r="EN29" s="54"/>
      <c r="EO29" s="54"/>
      <c r="EP29" s="54"/>
      <c r="EQ29" s="54"/>
      <c r="ER29" s="54"/>
      <c r="ES29" s="54"/>
      <c r="ET29" s="54"/>
      <c r="EU29" s="54"/>
      <c r="EV29" s="54"/>
      <c r="EW29" s="54"/>
      <c r="EX29" s="54"/>
      <c r="EY29" s="54"/>
      <c r="EZ29" s="54"/>
      <c r="FA29" s="54"/>
      <c r="FB29" s="54"/>
      <c r="FC29" s="54"/>
      <c r="FD29" s="54"/>
      <c r="FE29" s="54"/>
      <c r="FF29" s="54"/>
      <c r="FG29" s="54"/>
      <c r="FH29" s="54"/>
      <c r="FI29" s="54"/>
      <c r="FJ29" s="54"/>
      <c r="FK29" s="54"/>
      <c r="FL29" s="54"/>
      <c r="FM29" s="54"/>
      <c r="FN29" s="54"/>
      <c r="FO29" s="54"/>
      <c r="FP29" s="54"/>
      <c r="FQ29" s="54"/>
      <c r="FR29" s="54"/>
      <c r="FS29" s="54"/>
    </row>
    <row r="30" spans="1:178" x14ac:dyDescent="0.3">
      <c r="A30" s="60"/>
      <c r="E30" s="60"/>
      <c r="V30" s="54">
        <f>Z30/(AD24-Y30)</f>
        <v>0.53519342296993133</v>
      </c>
      <c r="W30" s="54">
        <f t="shared" si="1"/>
        <v>1.3379835574248287</v>
      </c>
      <c r="X30" s="54">
        <f t="shared" si="2"/>
        <v>1.4410523931937629</v>
      </c>
      <c r="Y30" s="54">
        <f t="shared" si="3"/>
        <v>-2.4727998886829492</v>
      </c>
      <c r="Z30" s="54">
        <f t="shared" si="4"/>
        <v>2.6614097941687214</v>
      </c>
      <c r="AA30" s="55">
        <v>0.95</v>
      </c>
      <c r="AB30" s="55">
        <f t="shared" si="0"/>
        <v>0.31224989991991997</v>
      </c>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4"/>
      <c r="BD30" s="54"/>
      <c r="BE30" s="54"/>
      <c r="BF30" s="54"/>
      <c r="BG30" s="54"/>
      <c r="BH30" s="54"/>
      <c r="BI30" s="54"/>
      <c r="BJ30" s="54"/>
      <c r="BK30" s="54"/>
      <c r="BL30" s="54"/>
      <c r="BM30" s="54"/>
      <c r="BN30" s="54"/>
      <c r="BO30" s="54"/>
      <c r="BP30" s="54"/>
      <c r="BQ30" s="54"/>
      <c r="BR30" s="54"/>
      <c r="BS30" s="54"/>
      <c r="BT30" s="54"/>
      <c r="BU30" s="54"/>
      <c r="BV30" s="54"/>
      <c r="BW30" s="54"/>
      <c r="BX30" s="54"/>
      <c r="BY30" s="54"/>
      <c r="BZ30" s="54"/>
      <c r="CA30" s="54"/>
      <c r="CB30" s="54"/>
      <c r="CC30" s="54"/>
      <c r="CD30" s="54"/>
      <c r="CE30" s="54"/>
      <c r="CF30" s="54"/>
      <c r="CG30" s="54"/>
      <c r="CH30" s="54"/>
      <c r="CI30" s="54"/>
      <c r="CJ30" s="54"/>
      <c r="CK30" s="54"/>
      <c r="CL30" s="54"/>
      <c r="CM30" s="54"/>
      <c r="CN30" s="54"/>
      <c r="CO30" s="54"/>
      <c r="CP30" s="54"/>
      <c r="CQ30" s="54"/>
      <c r="CR30" s="54"/>
      <c r="CS30" s="54"/>
      <c r="CT30" s="54"/>
      <c r="CU30" s="54"/>
      <c r="CV30" s="54"/>
      <c r="CW30" s="54"/>
      <c r="CX30" s="54"/>
      <c r="CY30" s="54"/>
      <c r="CZ30" s="54"/>
      <c r="DA30" s="54"/>
      <c r="DB30" s="54"/>
      <c r="DC30" s="54"/>
      <c r="DD30" s="54"/>
      <c r="DE30" s="54"/>
      <c r="DF30" s="54"/>
      <c r="DG30" s="54"/>
      <c r="DH30" s="54"/>
      <c r="DI30" s="54"/>
      <c r="DJ30" s="54"/>
      <c r="DK30" s="54"/>
      <c r="DL30" s="54"/>
      <c r="DM30" s="54"/>
      <c r="DN30" s="54"/>
      <c r="DO30" s="54"/>
      <c r="DP30" s="54"/>
      <c r="DQ30" s="54"/>
      <c r="DR30" s="54"/>
      <c r="DS30" s="54"/>
      <c r="DT30" s="54"/>
      <c r="DU30" s="54"/>
      <c r="DV30" s="54"/>
      <c r="DW30" s="54"/>
      <c r="DX30" s="54"/>
      <c r="DY30" s="54"/>
      <c r="DZ30" s="54"/>
      <c r="EA30" s="54"/>
      <c r="EB30" s="54"/>
      <c r="EC30" s="54"/>
      <c r="ED30" s="54"/>
      <c r="EE30" s="54"/>
      <c r="EF30" s="54"/>
      <c r="EG30" s="54"/>
      <c r="EH30" s="54"/>
      <c r="EI30" s="54"/>
      <c r="EJ30" s="54"/>
      <c r="EK30" s="54"/>
      <c r="EL30" s="54"/>
      <c r="EM30" s="54"/>
      <c r="EN30" s="54"/>
      <c r="EO30" s="54"/>
      <c r="EP30" s="54"/>
      <c r="EQ30" s="54"/>
      <c r="ER30" s="54"/>
      <c r="ES30" s="54"/>
      <c r="ET30" s="54"/>
      <c r="EU30" s="54"/>
      <c r="EV30" s="54"/>
      <c r="EW30" s="54"/>
      <c r="EX30" s="54"/>
      <c r="EY30" s="54"/>
      <c r="EZ30" s="54"/>
      <c r="FA30" s="54"/>
      <c r="FB30" s="54"/>
      <c r="FC30" s="54"/>
      <c r="FD30" s="54"/>
      <c r="FE30" s="54"/>
      <c r="FF30" s="54"/>
      <c r="FG30" s="54"/>
      <c r="FH30" s="54"/>
      <c r="FI30" s="54"/>
      <c r="FJ30" s="54"/>
      <c r="FK30" s="54"/>
      <c r="FL30" s="54"/>
      <c r="FM30" s="54"/>
      <c r="FN30" s="54"/>
      <c r="FO30" s="54"/>
      <c r="FP30" s="54"/>
      <c r="FQ30" s="54"/>
      <c r="FR30" s="54"/>
      <c r="FS30" s="54"/>
    </row>
    <row r="31" spans="1:178" x14ac:dyDescent="0.3">
      <c r="A31" s="3"/>
      <c r="B31" s="3"/>
      <c r="C31" s="3"/>
      <c r="D31" s="3"/>
      <c r="E31" s="3"/>
      <c r="F31" s="70"/>
      <c r="G31" s="60"/>
      <c r="V31" s="54">
        <f>Z31/(AD24-Y31)</f>
        <v>0.60374117723039411</v>
      </c>
      <c r="W31" s="54">
        <f t="shared" si="1"/>
        <v>1.5093529430759851</v>
      </c>
      <c r="X31" s="54">
        <f t="shared" si="2"/>
        <v>1.6256228701195368</v>
      </c>
      <c r="Y31" s="54">
        <f t="shared" si="3"/>
        <v>-3.4572492148527738</v>
      </c>
      <c r="Z31" s="54">
        <f t="shared" si="4"/>
        <v>3.5966366540300547</v>
      </c>
      <c r="AA31" s="55">
        <v>0.97</v>
      </c>
      <c r="AB31" s="55">
        <f t="shared" si="0"/>
        <v>0.24310491562286443</v>
      </c>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54"/>
      <c r="BK31" s="54"/>
      <c r="BL31" s="54"/>
      <c r="BM31" s="54"/>
      <c r="BN31" s="54"/>
      <c r="BO31" s="54"/>
      <c r="BP31" s="54"/>
      <c r="BQ31" s="54"/>
      <c r="BR31" s="54"/>
      <c r="BS31" s="54"/>
      <c r="BT31" s="54"/>
      <c r="BU31" s="54"/>
      <c r="BV31" s="54"/>
      <c r="BW31" s="54"/>
      <c r="BX31" s="54"/>
      <c r="BY31" s="54"/>
      <c r="BZ31" s="54"/>
      <c r="CA31" s="54"/>
      <c r="CB31" s="54"/>
      <c r="CC31" s="54"/>
      <c r="CD31" s="54"/>
      <c r="CE31" s="54"/>
      <c r="CF31" s="54"/>
      <c r="CG31" s="54"/>
      <c r="CH31" s="54"/>
      <c r="CI31" s="54"/>
      <c r="CJ31" s="54"/>
      <c r="CK31" s="54"/>
      <c r="CL31" s="54"/>
      <c r="CM31" s="54"/>
      <c r="CN31" s="54"/>
      <c r="CO31" s="54"/>
      <c r="CP31" s="54"/>
      <c r="CQ31" s="54"/>
      <c r="CR31" s="54"/>
      <c r="CS31" s="54"/>
      <c r="CT31" s="54"/>
      <c r="CU31" s="54"/>
      <c r="CV31" s="54"/>
      <c r="CW31" s="54"/>
      <c r="CX31" s="54"/>
      <c r="CY31" s="54"/>
      <c r="CZ31" s="54"/>
      <c r="DA31" s="54"/>
      <c r="DB31" s="54"/>
      <c r="DC31" s="54"/>
      <c r="DD31" s="54"/>
      <c r="DE31" s="54"/>
      <c r="DF31" s="54"/>
      <c r="DG31" s="54"/>
      <c r="DH31" s="54"/>
      <c r="DI31" s="54"/>
      <c r="DJ31" s="54"/>
      <c r="DK31" s="54"/>
      <c r="DL31" s="54"/>
      <c r="DM31" s="54"/>
      <c r="DN31" s="54"/>
      <c r="DO31" s="54"/>
      <c r="DP31" s="54"/>
      <c r="DQ31" s="54"/>
      <c r="DR31" s="54"/>
      <c r="DS31" s="54"/>
      <c r="DT31" s="54"/>
      <c r="DU31" s="54"/>
      <c r="DV31" s="54"/>
      <c r="DW31" s="54"/>
      <c r="DX31" s="54"/>
      <c r="DY31" s="54"/>
      <c r="DZ31" s="54"/>
      <c r="EA31" s="54"/>
      <c r="EB31" s="54"/>
      <c r="EC31" s="54"/>
      <c r="ED31" s="54"/>
      <c r="EE31" s="54"/>
      <c r="EF31" s="54"/>
      <c r="EG31" s="54"/>
      <c r="EH31" s="54"/>
      <c r="EI31" s="54"/>
      <c r="EJ31" s="54"/>
      <c r="EK31" s="54"/>
      <c r="EL31" s="54"/>
      <c r="EM31" s="54"/>
      <c r="EN31" s="54"/>
      <c r="EO31" s="54"/>
      <c r="EP31" s="54"/>
      <c r="EQ31" s="54"/>
      <c r="ER31" s="54"/>
      <c r="ES31" s="54"/>
      <c r="ET31" s="54"/>
      <c r="EU31" s="54"/>
      <c r="EV31" s="54"/>
      <c r="EW31" s="54"/>
      <c r="EX31" s="54"/>
      <c r="EY31" s="54"/>
      <c r="EZ31" s="54"/>
      <c r="FA31" s="54"/>
      <c r="FB31" s="54"/>
      <c r="FC31" s="54"/>
      <c r="FD31" s="54"/>
      <c r="FE31" s="54"/>
      <c r="FF31" s="54"/>
      <c r="FG31" s="54"/>
      <c r="FH31" s="54"/>
      <c r="FI31" s="54"/>
      <c r="FJ31" s="54"/>
      <c r="FK31" s="54"/>
      <c r="FL31" s="54"/>
      <c r="FM31" s="54"/>
      <c r="FN31" s="54"/>
      <c r="FO31" s="54"/>
      <c r="FP31" s="54"/>
      <c r="FQ31" s="54"/>
      <c r="FR31" s="54"/>
      <c r="FS31" s="54"/>
    </row>
    <row r="32" spans="1:178" x14ac:dyDescent="0.3">
      <c r="A32" s="60"/>
      <c r="B32" s="60"/>
      <c r="C32" s="60"/>
      <c r="D32" s="60"/>
      <c r="E32" s="60"/>
      <c r="F32" s="60"/>
      <c r="G32" s="60"/>
      <c r="H32" s="60"/>
      <c r="I32" s="60"/>
      <c r="V32" s="54">
        <f>Z32/(AD24-Y32)</f>
        <v>0.65427488315525129</v>
      </c>
      <c r="W32" s="54">
        <f t="shared" si="1"/>
        <v>1.6356872078881284</v>
      </c>
      <c r="X32" s="54">
        <f t="shared" si="2"/>
        <v>1.7616890374798495</v>
      </c>
      <c r="Y32" s="54">
        <f t="shared" si="3"/>
        <v>-4.4107428201540193</v>
      </c>
      <c r="Z32" s="54">
        <f t="shared" si="4"/>
        <v>4.5215254511722627</v>
      </c>
      <c r="AA32" s="55">
        <v>0.98</v>
      </c>
      <c r="AB32" s="55">
        <f t="shared" si="0"/>
        <v>0.1989974874213242</v>
      </c>
      <c r="AC32" s="54"/>
      <c r="AD32" s="54"/>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54"/>
      <c r="BC32" s="54"/>
      <c r="BD32" s="54"/>
      <c r="BE32" s="54"/>
      <c r="BF32" s="54"/>
      <c r="BG32" s="54"/>
      <c r="BH32" s="54"/>
      <c r="BI32" s="54"/>
      <c r="BJ32" s="54"/>
      <c r="BK32" s="54"/>
      <c r="BL32" s="54"/>
      <c r="BM32" s="54"/>
      <c r="BN32" s="54"/>
      <c r="BO32" s="54"/>
      <c r="BP32" s="54"/>
      <c r="BQ32" s="54"/>
      <c r="BR32" s="54"/>
      <c r="BS32" s="54"/>
      <c r="BT32" s="54"/>
      <c r="BU32" s="54"/>
      <c r="BV32" s="54"/>
      <c r="BW32" s="54"/>
      <c r="BX32" s="54"/>
      <c r="BY32" s="54"/>
      <c r="BZ32" s="54"/>
      <c r="CA32" s="54"/>
      <c r="CB32" s="54"/>
      <c r="CC32" s="54"/>
      <c r="CD32" s="54"/>
      <c r="CE32" s="54"/>
      <c r="CF32" s="54"/>
      <c r="CG32" s="54"/>
      <c r="CH32" s="54"/>
      <c r="CI32" s="54"/>
      <c r="CJ32" s="54"/>
      <c r="CK32" s="54"/>
      <c r="CL32" s="54"/>
      <c r="CM32" s="54"/>
      <c r="CN32" s="54"/>
      <c r="CO32" s="54"/>
      <c r="CP32" s="54"/>
      <c r="CQ32" s="54"/>
      <c r="CR32" s="54"/>
      <c r="CS32" s="54"/>
      <c r="CT32" s="54"/>
      <c r="CU32" s="54"/>
      <c r="CV32" s="54"/>
      <c r="CW32" s="54"/>
      <c r="CX32" s="54"/>
      <c r="CY32" s="54"/>
      <c r="CZ32" s="54"/>
      <c r="DA32" s="54"/>
      <c r="DB32" s="54"/>
      <c r="DC32" s="54"/>
      <c r="DD32" s="54"/>
      <c r="DE32" s="54"/>
      <c r="DF32" s="54"/>
      <c r="DG32" s="54"/>
      <c r="DH32" s="54"/>
      <c r="DI32" s="54"/>
      <c r="DJ32" s="54"/>
      <c r="DK32" s="54"/>
      <c r="DL32" s="54"/>
      <c r="DM32" s="54"/>
      <c r="DN32" s="54"/>
      <c r="DO32" s="54"/>
      <c r="DP32" s="54"/>
      <c r="DQ32" s="54"/>
      <c r="DR32" s="54"/>
      <c r="DS32" s="54"/>
      <c r="DT32" s="54"/>
      <c r="DU32" s="54"/>
      <c r="DV32" s="54"/>
      <c r="DW32" s="54"/>
      <c r="DX32" s="54"/>
      <c r="DY32" s="54"/>
      <c r="DZ32" s="54"/>
      <c r="EA32" s="54"/>
      <c r="EB32" s="54"/>
      <c r="EC32" s="54"/>
      <c r="ED32" s="54"/>
      <c r="EE32" s="54"/>
      <c r="EF32" s="54"/>
      <c r="EG32" s="54"/>
      <c r="EH32" s="54"/>
      <c r="EI32" s="54"/>
      <c r="EJ32" s="54"/>
      <c r="EK32" s="54"/>
      <c r="EL32" s="54"/>
      <c r="EM32" s="54"/>
      <c r="EN32" s="54"/>
      <c r="EO32" s="54"/>
      <c r="EP32" s="54"/>
      <c r="EQ32" s="54"/>
      <c r="ER32" s="54"/>
      <c r="ES32" s="54"/>
      <c r="ET32" s="54"/>
      <c r="EU32" s="54"/>
      <c r="EV32" s="54"/>
      <c r="EW32" s="54"/>
      <c r="EX32" s="54"/>
      <c r="EY32" s="54"/>
      <c r="EZ32" s="54"/>
      <c r="FA32" s="54"/>
      <c r="FB32" s="54"/>
      <c r="FC32" s="54"/>
      <c r="FD32" s="54"/>
      <c r="FE32" s="54"/>
      <c r="FF32" s="54"/>
      <c r="FG32" s="54"/>
      <c r="FH32" s="54"/>
      <c r="FI32" s="54"/>
      <c r="FJ32" s="54"/>
      <c r="FK32" s="54"/>
      <c r="FL32" s="54"/>
      <c r="FM32" s="54"/>
      <c r="FN32" s="54"/>
      <c r="FO32" s="54"/>
      <c r="FP32" s="54"/>
      <c r="FQ32" s="54"/>
      <c r="FR32" s="54"/>
      <c r="FS32" s="54"/>
    </row>
    <row r="33" spans="1:175" x14ac:dyDescent="0.3">
      <c r="A33" s="60"/>
      <c r="B33" s="60"/>
      <c r="C33" s="71"/>
      <c r="D33" s="71"/>
      <c r="E33" s="70"/>
      <c r="F33" s="70"/>
      <c r="G33" s="60"/>
      <c r="H33" s="60"/>
      <c r="I33" s="60"/>
      <c r="V33" s="54">
        <f>Z33/(AD24-Y33)</f>
        <v>0.708566375447229</v>
      </c>
      <c r="W33" s="54">
        <f t="shared" si="1"/>
        <v>1.7714159386180723</v>
      </c>
      <c r="X33" s="54">
        <f t="shared" si="2"/>
        <v>1.9078733542886357</v>
      </c>
      <c r="Y33" s="54">
        <f t="shared" si="3"/>
        <v>-5.7930127624665211</v>
      </c>
      <c r="Z33" s="54">
        <f t="shared" si="4"/>
        <v>5.8761499946385145</v>
      </c>
      <c r="AA33" s="55">
        <v>0.99</v>
      </c>
      <c r="AB33" s="55">
        <f t="shared" si="0"/>
        <v>0.14106735979665894</v>
      </c>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c r="BE33" s="54"/>
      <c r="BF33" s="54"/>
      <c r="BG33" s="54"/>
      <c r="BH33" s="54"/>
      <c r="BI33" s="54"/>
      <c r="BJ33" s="54"/>
      <c r="BK33" s="54"/>
      <c r="BL33" s="54"/>
      <c r="BM33" s="54"/>
      <c r="BN33" s="54"/>
      <c r="BO33" s="54"/>
      <c r="BP33" s="54"/>
      <c r="BQ33" s="54"/>
      <c r="BR33" s="54"/>
      <c r="BS33" s="54"/>
      <c r="BT33" s="54"/>
      <c r="BU33" s="54"/>
      <c r="BV33" s="54"/>
      <c r="BW33" s="54"/>
      <c r="BX33" s="54"/>
      <c r="BY33" s="54"/>
      <c r="BZ33" s="54"/>
      <c r="CA33" s="54"/>
      <c r="CB33" s="54"/>
      <c r="CC33" s="54"/>
      <c r="CD33" s="54"/>
      <c r="CE33" s="54"/>
      <c r="CF33" s="54"/>
      <c r="CG33" s="54"/>
      <c r="CH33" s="54"/>
      <c r="CI33" s="54"/>
      <c r="CJ33" s="54"/>
      <c r="CK33" s="54"/>
      <c r="CL33" s="54"/>
      <c r="CM33" s="54"/>
      <c r="CN33" s="54"/>
      <c r="CO33" s="54"/>
      <c r="CP33" s="54"/>
      <c r="CQ33" s="54"/>
      <c r="CR33" s="54"/>
      <c r="CS33" s="54"/>
      <c r="CT33" s="54"/>
      <c r="CU33" s="54"/>
      <c r="CV33" s="54"/>
      <c r="CW33" s="54"/>
      <c r="CX33" s="54"/>
      <c r="CY33" s="54"/>
      <c r="CZ33" s="54"/>
      <c r="DA33" s="54"/>
      <c r="DB33" s="54"/>
      <c r="DC33" s="54"/>
      <c r="DD33" s="54"/>
      <c r="DE33" s="54"/>
      <c r="DF33" s="54"/>
      <c r="DG33" s="54"/>
      <c r="DH33" s="54"/>
      <c r="DI33" s="54"/>
      <c r="DJ33" s="54"/>
      <c r="DK33" s="54"/>
      <c r="DL33" s="54"/>
      <c r="DM33" s="54"/>
      <c r="DN33" s="54"/>
      <c r="DO33" s="54"/>
      <c r="DP33" s="54"/>
      <c r="DQ33" s="54"/>
      <c r="DR33" s="54"/>
      <c r="DS33" s="54"/>
      <c r="DT33" s="54"/>
      <c r="DU33" s="54"/>
      <c r="DV33" s="54"/>
      <c r="DW33" s="54"/>
      <c r="DX33" s="54"/>
      <c r="DY33" s="54"/>
      <c r="DZ33" s="54"/>
      <c r="EA33" s="54"/>
      <c r="EB33" s="54"/>
      <c r="EC33" s="54"/>
      <c r="ED33" s="54"/>
      <c r="EE33" s="54"/>
      <c r="EF33" s="54"/>
      <c r="EG33" s="54"/>
      <c r="EH33" s="54"/>
      <c r="EI33" s="54"/>
      <c r="EJ33" s="54"/>
      <c r="EK33" s="54"/>
      <c r="EL33" s="54"/>
      <c r="EM33" s="54"/>
      <c r="EN33" s="54"/>
      <c r="EO33" s="54"/>
      <c r="EP33" s="54"/>
      <c r="EQ33" s="54"/>
      <c r="ER33" s="54"/>
      <c r="ES33" s="54"/>
      <c r="ET33" s="54"/>
      <c r="EU33" s="54"/>
      <c r="EV33" s="54"/>
      <c r="EW33" s="54"/>
      <c r="EX33" s="54"/>
      <c r="EY33" s="54"/>
      <c r="EZ33" s="54"/>
      <c r="FA33" s="54"/>
      <c r="FB33" s="54"/>
      <c r="FC33" s="54"/>
      <c r="FD33" s="54"/>
      <c r="FE33" s="54"/>
      <c r="FF33" s="54"/>
      <c r="FG33" s="54"/>
      <c r="FH33" s="54"/>
      <c r="FI33" s="54"/>
      <c r="FJ33" s="54"/>
      <c r="FK33" s="54"/>
      <c r="FL33" s="54"/>
      <c r="FM33" s="54"/>
      <c r="FN33" s="54"/>
      <c r="FO33" s="54"/>
      <c r="FP33" s="54"/>
      <c r="FQ33" s="54"/>
      <c r="FR33" s="54"/>
      <c r="FS33" s="54"/>
    </row>
    <row r="34" spans="1:175" x14ac:dyDescent="0.3">
      <c r="A34" s="60"/>
      <c r="B34" s="60"/>
      <c r="C34" s="71"/>
      <c r="D34" s="60"/>
      <c r="E34" s="70"/>
      <c r="F34" s="54" t="s">
        <v>83</v>
      </c>
      <c r="V34" s="54">
        <f>Z34/(AD24-Y34)</f>
        <v>0.84945867730653846</v>
      </c>
      <c r="W34" s="54">
        <f t="shared" si="1"/>
        <v>2.1236466932663465</v>
      </c>
      <c r="X34" s="54">
        <f t="shared" si="2"/>
        <v>2.2872374870730985</v>
      </c>
      <c r="Y34" s="54">
        <f t="shared" si="3"/>
        <v>-14.106735979665881</v>
      </c>
      <c r="Z34" s="54">
        <f t="shared" si="4"/>
        <v>14.106735979665881</v>
      </c>
      <c r="AA34" s="55">
        <v>1</v>
      </c>
      <c r="AB34" s="55">
        <f t="shared" si="0"/>
        <v>0</v>
      </c>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54"/>
      <c r="BS34" s="54"/>
      <c r="BT34" s="54"/>
      <c r="BU34" s="54"/>
      <c r="BV34" s="54"/>
      <c r="BW34" s="54"/>
      <c r="BX34" s="54"/>
      <c r="BY34" s="54"/>
      <c r="BZ34" s="54"/>
      <c r="CA34" s="54"/>
      <c r="CB34" s="54"/>
      <c r="CC34" s="54"/>
      <c r="CD34" s="54"/>
      <c r="CE34" s="54"/>
      <c r="CF34" s="54"/>
      <c r="CG34" s="54"/>
      <c r="CH34" s="54"/>
      <c r="CI34" s="54"/>
      <c r="CJ34" s="54"/>
      <c r="CK34" s="54"/>
      <c r="CL34" s="54"/>
      <c r="CM34" s="54"/>
      <c r="CN34" s="54"/>
      <c r="CO34" s="54"/>
      <c r="CP34" s="54"/>
      <c r="CQ34" s="54"/>
      <c r="CR34" s="54"/>
      <c r="CS34" s="54"/>
      <c r="CT34" s="54"/>
      <c r="CU34" s="54"/>
      <c r="CV34" s="54"/>
      <c r="CW34" s="54"/>
      <c r="CX34" s="54"/>
      <c r="CY34" s="54"/>
      <c r="CZ34" s="54"/>
      <c r="DA34" s="54"/>
      <c r="DB34" s="54"/>
      <c r="DC34" s="54"/>
      <c r="DD34" s="54"/>
      <c r="DE34" s="54"/>
      <c r="DF34" s="54"/>
      <c r="DG34" s="54"/>
      <c r="DH34" s="54"/>
      <c r="DI34" s="54"/>
      <c r="DJ34" s="54"/>
      <c r="DK34" s="54"/>
      <c r="DL34" s="54"/>
      <c r="DM34" s="54"/>
      <c r="DN34" s="54"/>
      <c r="DO34" s="54"/>
      <c r="DP34" s="54"/>
      <c r="DQ34" s="54"/>
      <c r="DR34" s="54"/>
      <c r="DS34" s="54"/>
      <c r="DT34" s="54"/>
      <c r="DU34" s="54"/>
      <c r="DV34" s="54"/>
      <c r="DW34" s="54"/>
      <c r="DX34" s="54"/>
      <c r="DY34" s="54"/>
      <c r="DZ34" s="54"/>
      <c r="EA34" s="54"/>
      <c r="EB34" s="54"/>
      <c r="EC34" s="54"/>
      <c r="ED34" s="54"/>
      <c r="EE34" s="54"/>
      <c r="EF34" s="54"/>
      <c r="EG34" s="54"/>
      <c r="EH34" s="54"/>
      <c r="EI34" s="54"/>
      <c r="EJ34" s="54"/>
      <c r="EK34" s="54"/>
      <c r="EL34" s="54"/>
      <c r="EM34" s="54"/>
      <c r="EN34" s="54"/>
      <c r="EO34" s="54"/>
      <c r="EP34" s="54"/>
      <c r="EQ34" s="54"/>
      <c r="ER34" s="54"/>
      <c r="ES34" s="54"/>
      <c r="ET34" s="54"/>
      <c r="EU34" s="54"/>
      <c r="EV34" s="54"/>
      <c r="EW34" s="54"/>
      <c r="EX34" s="54"/>
      <c r="EY34" s="54"/>
      <c r="EZ34" s="54"/>
      <c r="FA34" s="54"/>
      <c r="FB34" s="54"/>
      <c r="FC34" s="54"/>
      <c r="FD34" s="54"/>
      <c r="FE34" s="54"/>
      <c r="FF34" s="54"/>
      <c r="FG34" s="54"/>
      <c r="FH34" s="54"/>
      <c r="FI34" s="54"/>
      <c r="FJ34" s="54"/>
      <c r="FK34" s="54"/>
      <c r="FL34" s="54"/>
      <c r="FM34" s="54"/>
      <c r="FN34" s="54"/>
      <c r="FO34" s="54"/>
      <c r="FP34" s="54"/>
      <c r="FQ34" s="54"/>
      <c r="FR34" s="54"/>
      <c r="FS34" s="54"/>
    </row>
    <row r="35" spans="1:175" x14ac:dyDescent="0.3">
      <c r="A35" s="60"/>
      <c r="B35" s="60"/>
      <c r="C35" s="60"/>
      <c r="D35" s="60"/>
      <c r="E35" s="60"/>
      <c r="F35" s="60"/>
      <c r="G35" s="60"/>
      <c r="H35" s="60"/>
      <c r="I35" s="60"/>
      <c r="J35" s="68" t="str">
        <f>"MS=  "&amp;[1]!xln(K35)&amp;" ="</f>
        <v>MS=  (0.371² + 0.928²)⁰·⁵ / ((0.3² + 0.75²)⁰·⁵) - 1 =</v>
      </c>
      <c r="K35" s="69">
        <f>(AE19^2+AF19^2)^0.5/((AD22^2+AE22^2)^0.5)-1</f>
        <v>0.23752870234304191</v>
      </c>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54"/>
      <c r="BS35" s="54"/>
      <c r="BT35" s="54"/>
      <c r="BU35" s="54"/>
      <c r="BV35" s="54"/>
      <c r="BW35" s="54"/>
      <c r="BX35" s="54"/>
      <c r="BY35" s="54"/>
      <c r="BZ35" s="54"/>
      <c r="CA35" s="54"/>
      <c r="CB35" s="54"/>
      <c r="CC35" s="54"/>
      <c r="CD35" s="54"/>
      <c r="CE35" s="54"/>
      <c r="CF35" s="54"/>
      <c r="CG35" s="54"/>
      <c r="CH35" s="54"/>
      <c r="CI35" s="54"/>
      <c r="CJ35" s="54"/>
      <c r="CK35" s="54"/>
      <c r="CL35" s="54"/>
      <c r="CM35" s="54"/>
      <c r="CN35" s="54"/>
      <c r="CO35" s="54"/>
      <c r="CP35" s="54"/>
      <c r="CQ35" s="54"/>
      <c r="CR35" s="54"/>
      <c r="CS35" s="54"/>
      <c r="CT35" s="54"/>
      <c r="CU35" s="54"/>
      <c r="CV35" s="54"/>
      <c r="CW35" s="54"/>
      <c r="CX35" s="54"/>
      <c r="CY35" s="54"/>
      <c r="CZ35" s="54"/>
      <c r="DA35" s="54"/>
      <c r="DB35" s="54"/>
      <c r="DC35" s="54"/>
      <c r="DD35" s="54"/>
      <c r="DE35" s="54"/>
      <c r="DF35" s="54"/>
      <c r="DG35" s="54"/>
      <c r="DH35" s="54"/>
      <c r="DI35" s="54"/>
      <c r="DJ35" s="54"/>
      <c r="DK35" s="54"/>
      <c r="DL35" s="54"/>
      <c r="DM35" s="54"/>
      <c r="DN35" s="54"/>
      <c r="DO35" s="54"/>
      <c r="DP35" s="54"/>
      <c r="DQ35" s="54"/>
      <c r="DR35" s="54"/>
      <c r="DS35" s="54"/>
      <c r="DT35" s="54"/>
      <c r="DU35" s="54"/>
      <c r="DV35" s="54"/>
      <c r="DW35" s="54"/>
      <c r="DX35" s="54"/>
      <c r="DY35" s="54"/>
      <c r="DZ35" s="54"/>
      <c r="EA35" s="54"/>
      <c r="EB35" s="54"/>
      <c r="EC35" s="54"/>
      <c r="ED35" s="54"/>
      <c r="EE35" s="54"/>
      <c r="EF35" s="54"/>
      <c r="EG35" s="54"/>
      <c r="EH35" s="54"/>
      <c r="EI35" s="54"/>
      <c r="EJ35" s="54"/>
      <c r="EK35" s="54"/>
      <c r="EL35" s="54"/>
      <c r="EM35" s="54"/>
      <c r="EN35" s="54"/>
      <c r="EO35" s="54"/>
      <c r="EP35" s="54"/>
      <c r="EQ35" s="54"/>
      <c r="ER35" s="54"/>
      <c r="ES35" s="54"/>
      <c r="ET35" s="54"/>
      <c r="EU35" s="54"/>
      <c r="EV35" s="54"/>
      <c r="EW35" s="54"/>
      <c r="EX35" s="54"/>
      <c r="EY35" s="54"/>
      <c r="EZ35" s="54"/>
      <c r="FA35" s="54"/>
      <c r="FB35" s="54"/>
      <c r="FC35" s="54"/>
      <c r="FD35" s="54"/>
      <c r="FE35" s="54"/>
      <c r="FF35" s="54"/>
      <c r="FG35" s="54"/>
      <c r="FH35" s="54"/>
      <c r="FI35" s="54"/>
      <c r="FJ35" s="54"/>
      <c r="FK35" s="54"/>
      <c r="FL35" s="54"/>
      <c r="FM35" s="54"/>
      <c r="FN35" s="54"/>
      <c r="FO35" s="54"/>
      <c r="FP35" s="54"/>
      <c r="FQ35" s="54"/>
      <c r="FR35" s="54"/>
      <c r="FS35" s="54"/>
    </row>
    <row r="36" spans="1:175" x14ac:dyDescent="0.3">
      <c r="A36" s="60"/>
      <c r="B36" s="60"/>
      <c r="C36" s="60"/>
      <c r="D36" s="60"/>
      <c r="E36" s="60"/>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54"/>
      <c r="BW36" s="54"/>
      <c r="BX36" s="54"/>
      <c r="BY36" s="54"/>
      <c r="BZ36" s="54"/>
      <c r="CA36" s="54"/>
      <c r="CB36" s="54"/>
      <c r="CC36" s="54"/>
      <c r="CD36" s="54"/>
      <c r="CE36" s="54"/>
      <c r="CF36" s="54"/>
      <c r="CG36" s="54"/>
      <c r="CH36" s="54"/>
      <c r="CI36" s="54"/>
      <c r="CJ36" s="54"/>
      <c r="CK36" s="54"/>
      <c r="CL36" s="54"/>
      <c r="CM36" s="54"/>
      <c r="CN36" s="54"/>
      <c r="CO36" s="54"/>
      <c r="CP36" s="54"/>
      <c r="CQ36" s="54"/>
      <c r="CR36" s="54"/>
      <c r="CS36" s="54"/>
      <c r="CT36" s="54"/>
      <c r="CU36" s="54"/>
      <c r="CV36" s="54"/>
      <c r="CW36" s="54"/>
      <c r="CX36" s="54"/>
      <c r="CY36" s="54"/>
      <c r="CZ36" s="54"/>
      <c r="DA36" s="54"/>
      <c r="DB36" s="54"/>
      <c r="DC36" s="54"/>
      <c r="DD36" s="54"/>
      <c r="DE36" s="54"/>
      <c r="DF36" s="54"/>
      <c r="DG36" s="54"/>
      <c r="DH36" s="54"/>
      <c r="DI36" s="54"/>
      <c r="DJ36" s="54"/>
      <c r="DK36" s="54"/>
      <c r="DL36" s="54"/>
      <c r="DM36" s="54"/>
      <c r="DN36" s="54"/>
      <c r="DO36" s="54"/>
      <c r="DP36" s="54"/>
      <c r="DQ36" s="54"/>
      <c r="DR36" s="54"/>
      <c r="DS36" s="54"/>
      <c r="DT36" s="54"/>
      <c r="DU36" s="54"/>
      <c r="DV36" s="54"/>
      <c r="DW36" s="54"/>
      <c r="DX36" s="54"/>
      <c r="DY36" s="54"/>
      <c r="DZ36" s="54"/>
      <c r="EA36" s="54"/>
      <c r="EB36" s="54"/>
      <c r="EC36" s="54"/>
      <c r="ED36" s="54"/>
      <c r="EE36" s="54"/>
      <c r="EF36" s="54"/>
      <c r="EG36" s="54"/>
      <c r="EH36" s="54"/>
      <c r="EI36" s="54"/>
      <c r="EJ36" s="54"/>
      <c r="EK36" s="54"/>
      <c r="EL36" s="54"/>
      <c r="EM36" s="54"/>
      <c r="EN36" s="54"/>
      <c r="EO36" s="54"/>
      <c r="EP36" s="54"/>
      <c r="EQ36" s="54"/>
      <c r="ER36" s="54"/>
      <c r="ES36" s="54"/>
      <c r="ET36" s="54"/>
      <c r="EU36" s="54"/>
      <c r="EV36" s="54"/>
      <c r="EW36" s="54"/>
      <c r="EX36" s="54"/>
      <c r="EY36" s="54"/>
      <c r="EZ36" s="54"/>
      <c r="FA36" s="54"/>
      <c r="FB36" s="54"/>
      <c r="FC36" s="54"/>
      <c r="FD36" s="54"/>
      <c r="FE36" s="54"/>
      <c r="FF36" s="54"/>
      <c r="FG36" s="54"/>
      <c r="FH36" s="54"/>
      <c r="FI36" s="54"/>
      <c r="FJ36" s="54"/>
      <c r="FK36" s="54"/>
      <c r="FL36" s="54"/>
      <c r="FM36" s="54"/>
      <c r="FN36" s="54"/>
      <c r="FO36" s="54"/>
      <c r="FP36" s="54"/>
      <c r="FQ36" s="54"/>
      <c r="FR36" s="54"/>
      <c r="FS36" s="54"/>
    </row>
    <row r="37" spans="1:175" x14ac:dyDescent="0.3">
      <c r="A37" s="60"/>
      <c r="B37" s="60"/>
      <c r="C37" s="60"/>
      <c r="D37" s="60"/>
      <c r="E37" s="60"/>
      <c r="F37" s="60" t="s">
        <v>84</v>
      </c>
      <c r="G37" s="60"/>
      <c r="H37" s="60"/>
      <c r="I37" s="60"/>
      <c r="J37" s="60"/>
      <c r="K37" s="60"/>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54"/>
      <c r="BS37" s="54"/>
      <c r="BT37" s="54"/>
      <c r="BU37" s="54"/>
      <c r="BV37" s="54"/>
      <c r="BW37" s="54"/>
      <c r="BX37" s="54"/>
      <c r="BY37" s="54"/>
      <c r="BZ37" s="54"/>
      <c r="CA37" s="54"/>
      <c r="CB37" s="54"/>
      <c r="CC37" s="54"/>
      <c r="CD37" s="54"/>
      <c r="CE37" s="54"/>
      <c r="CF37" s="54"/>
      <c r="CG37" s="54"/>
      <c r="CH37" s="54"/>
      <c r="CI37" s="54"/>
      <c r="CJ37" s="54"/>
      <c r="CK37" s="54"/>
      <c r="CL37" s="54"/>
      <c r="CM37" s="54"/>
      <c r="CN37" s="54"/>
      <c r="CO37" s="54"/>
      <c r="CP37" s="54"/>
      <c r="CQ37" s="54"/>
      <c r="CR37" s="54"/>
      <c r="CS37" s="54"/>
      <c r="CT37" s="54"/>
      <c r="CU37" s="54"/>
      <c r="CV37" s="54"/>
      <c r="CW37" s="54"/>
      <c r="CX37" s="54"/>
      <c r="CY37" s="54"/>
      <c r="CZ37" s="54"/>
      <c r="DA37" s="54"/>
      <c r="DB37" s="54"/>
      <c r="DC37" s="54"/>
      <c r="DD37" s="54"/>
      <c r="DE37" s="54"/>
      <c r="DF37" s="54"/>
      <c r="DG37" s="54"/>
      <c r="DH37" s="54"/>
      <c r="DI37" s="54"/>
      <c r="DJ37" s="54"/>
      <c r="DK37" s="54"/>
      <c r="DL37" s="54"/>
      <c r="DM37" s="54"/>
      <c r="DN37" s="54"/>
      <c r="DO37" s="54"/>
      <c r="DP37" s="54"/>
      <c r="DQ37" s="54"/>
      <c r="DR37" s="54"/>
      <c r="DS37" s="54"/>
      <c r="DT37" s="54"/>
      <c r="DU37" s="54"/>
      <c r="DV37" s="54"/>
      <c r="DW37" s="54"/>
      <c r="DX37" s="54"/>
      <c r="DY37" s="54"/>
      <c r="DZ37" s="54"/>
      <c r="EA37" s="54"/>
      <c r="EB37" s="54"/>
      <c r="EC37" s="54"/>
      <c r="ED37" s="54"/>
      <c r="EE37" s="54"/>
      <c r="EF37" s="54"/>
      <c r="EG37" s="54"/>
      <c r="EH37" s="54"/>
      <c r="EI37" s="54"/>
      <c r="EJ37" s="54"/>
      <c r="EK37" s="54"/>
      <c r="EL37" s="54"/>
      <c r="EM37" s="54"/>
      <c r="EN37" s="54"/>
      <c r="EO37" s="54"/>
      <c r="EP37" s="54"/>
      <c r="EQ37" s="54"/>
      <c r="ER37" s="54"/>
      <c r="ES37" s="54"/>
      <c r="ET37" s="54"/>
      <c r="EU37" s="54"/>
      <c r="EV37" s="54"/>
      <c r="EW37" s="54"/>
      <c r="EX37" s="54"/>
      <c r="EY37" s="54"/>
      <c r="EZ37" s="54"/>
      <c r="FA37" s="54"/>
      <c r="FB37" s="54"/>
      <c r="FC37" s="54"/>
      <c r="FD37" s="54"/>
      <c r="FE37" s="54"/>
      <c r="FF37" s="54"/>
      <c r="FG37" s="54"/>
      <c r="FH37" s="54"/>
      <c r="FI37" s="54"/>
      <c r="FJ37" s="54"/>
      <c r="FK37" s="54"/>
      <c r="FL37" s="54"/>
      <c r="FM37" s="54"/>
      <c r="FN37" s="54"/>
      <c r="FO37" s="54"/>
      <c r="FP37" s="54"/>
      <c r="FQ37" s="54"/>
      <c r="FR37" s="54"/>
      <c r="FS37" s="54"/>
    </row>
    <row r="38" spans="1:175" x14ac:dyDescent="0.3">
      <c r="A38" s="60"/>
      <c r="B38" s="60"/>
      <c r="C38" s="60"/>
      <c r="D38" s="60"/>
      <c r="E38" s="60"/>
      <c r="F38" s="3"/>
      <c r="G38" s="60"/>
      <c r="H38"/>
      <c r="AJ38" s="54"/>
      <c r="AK38" s="54"/>
      <c r="AL38" s="54"/>
      <c r="AM38" s="54"/>
      <c r="AN38" s="54"/>
      <c r="AO38" s="54"/>
      <c r="AP38" s="54"/>
      <c r="AQ38" s="54"/>
      <c r="AR38" s="54"/>
      <c r="AS38" s="54"/>
      <c r="AT38" s="54"/>
      <c r="AU38" s="54"/>
      <c r="AV38" s="54"/>
      <c r="AW38" s="54"/>
      <c r="AX38" s="54"/>
      <c r="AY38" s="54"/>
      <c r="AZ38" s="54"/>
      <c r="BA38" s="54"/>
      <c r="BB38" s="54"/>
      <c r="BC38" s="54"/>
      <c r="BD38" s="54"/>
      <c r="BE38" s="54"/>
      <c r="BF38" s="54"/>
      <c r="BG38" s="54"/>
      <c r="BH38" s="54"/>
      <c r="BI38" s="54"/>
      <c r="BJ38" s="54"/>
      <c r="BK38" s="54"/>
      <c r="BL38" s="54"/>
      <c r="BM38" s="54"/>
      <c r="BN38" s="54"/>
      <c r="BO38" s="54"/>
      <c r="BP38" s="54"/>
      <c r="BQ38" s="54"/>
      <c r="BR38" s="54"/>
      <c r="BS38" s="54"/>
      <c r="BT38" s="54"/>
      <c r="BU38" s="54"/>
      <c r="BV38" s="54"/>
      <c r="BW38" s="54"/>
      <c r="BX38" s="54"/>
      <c r="BY38" s="54"/>
      <c r="BZ38" s="54"/>
      <c r="CA38" s="54"/>
      <c r="CB38" s="54"/>
      <c r="CC38" s="54"/>
      <c r="CD38" s="54"/>
      <c r="CE38" s="54"/>
      <c r="CF38" s="54"/>
      <c r="CG38" s="54"/>
      <c r="CH38" s="54"/>
      <c r="CI38" s="54"/>
      <c r="CJ38" s="54"/>
      <c r="CK38" s="54"/>
      <c r="CL38" s="54"/>
      <c r="CM38" s="54"/>
      <c r="CN38" s="54"/>
      <c r="CO38" s="54"/>
      <c r="CP38" s="54"/>
      <c r="CQ38" s="54"/>
      <c r="CR38" s="54"/>
      <c r="CS38" s="54"/>
      <c r="CT38" s="54"/>
      <c r="CU38" s="54"/>
      <c r="CV38" s="54"/>
      <c r="CW38" s="54"/>
      <c r="CX38" s="54"/>
      <c r="CY38" s="54"/>
      <c r="CZ38" s="54"/>
      <c r="DA38" s="54"/>
      <c r="DB38" s="54"/>
      <c r="DC38" s="54"/>
      <c r="DD38" s="54"/>
      <c r="DE38" s="54"/>
      <c r="DF38" s="54"/>
      <c r="DG38" s="54"/>
      <c r="DH38" s="54"/>
      <c r="DI38" s="54"/>
      <c r="DJ38" s="54"/>
      <c r="DK38" s="54"/>
      <c r="DL38" s="54"/>
      <c r="DM38" s="54"/>
      <c r="DN38" s="54"/>
      <c r="DO38" s="54"/>
      <c r="DP38" s="54"/>
      <c r="DQ38" s="54"/>
      <c r="DR38" s="54"/>
      <c r="DS38" s="54"/>
      <c r="DT38" s="54"/>
      <c r="DU38" s="54"/>
      <c r="DV38" s="54"/>
      <c r="DW38" s="54"/>
      <c r="DX38" s="54"/>
      <c r="DY38" s="54"/>
      <c r="DZ38" s="54"/>
      <c r="EA38" s="54"/>
      <c r="EB38" s="54"/>
      <c r="EC38" s="54"/>
      <c r="ED38" s="54"/>
      <c r="EE38" s="54"/>
      <c r="EF38" s="54"/>
      <c r="EG38" s="54"/>
      <c r="EH38" s="54"/>
      <c r="EI38" s="54"/>
      <c r="EJ38" s="54"/>
      <c r="EK38" s="54"/>
      <c r="EL38" s="54"/>
      <c r="EM38" s="54"/>
      <c r="EN38" s="54"/>
      <c r="EO38" s="54"/>
      <c r="EP38" s="54"/>
      <c r="EQ38" s="54"/>
      <c r="ER38" s="54"/>
      <c r="ES38" s="54"/>
      <c r="ET38" s="54"/>
      <c r="EU38" s="54"/>
      <c r="EV38" s="54"/>
      <c r="EW38" s="54"/>
      <c r="EX38" s="54"/>
      <c r="EY38" s="54"/>
      <c r="EZ38" s="54"/>
      <c r="FA38" s="54"/>
      <c r="FB38" s="54"/>
      <c r="FC38" s="54"/>
      <c r="FD38" s="54"/>
      <c r="FE38" s="54"/>
      <c r="FF38" s="54"/>
      <c r="FG38" s="54"/>
      <c r="FH38" s="54"/>
      <c r="FI38" s="54"/>
      <c r="FJ38" s="54"/>
      <c r="FK38" s="54"/>
      <c r="FL38" s="54"/>
      <c r="FM38" s="54"/>
      <c r="FN38" s="54"/>
      <c r="FO38" s="54"/>
      <c r="FP38" s="54"/>
      <c r="FQ38" s="54"/>
      <c r="FR38" s="54"/>
      <c r="FS38" s="54"/>
    </row>
    <row r="39" spans="1:175" x14ac:dyDescent="0.3">
      <c r="A39" s="60"/>
      <c r="B39" s="60"/>
      <c r="C39" s="60"/>
      <c r="D39" s="60"/>
      <c r="E39" s="60"/>
      <c r="F39" s="60"/>
      <c r="G39" s="60"/>
      <c r="H39" s="60"/>
      <c r="I39" s="60"/>
      <c r="J39" s="60"/>
      <c r="K39" s="60"/>
      <c r="AG39" s="54"/>
      <c r="AH39" s="54"/>
      <c r="AI39" s="54"/>
      <c r="AJ39" s="54"/>
      <c r="AK39" s="54"/>
      <c r="AL39" s="54"/>
      <c r="AM39" s="54"/>
      <c r="AN39" s="54"/>
      <c r="AO39" s="54"/>
      <c r="AP39" s="54"/>
      <c r="AQ39" s="54"/>
      <c r="AR39" s="54"/>
      <c r="AS39" s="54"/>
      <c r="AT39" s="54"/>
      <c r="AU39" s="54"/>
      <c r="AV39" s="54"/>
      <c r="AW39" s="54"/>
      <c r="AX39" s="54"/>
      <c r="AY39" s="54"/>
      <c r="AZ39" s="54"/>
      <c r="BA39" s="54"/>
      <c r="BB39" s="54"/>
      <c r="BC39" s="54"/>
      <c r="BD39" s="54"/>
      <c r="BE39" s="54"/>
      <c r="BF39" s="54"/>
      <c r="BG39" s="54"/>
      <c r="BH39" s="54"/>
      <c r="BI39" s="54"/>
      <c r="BJ39" s="54"/>
      <c r="BK39" s="54"/>
      <c r="BL39" s="54"/>
      <c r="BM39" s="54"/>
      <c r="BN39" s="54"/>
      <c r="BO39" s="54"/>
      <c r="BP39" s="54"/>
      <c r="BQ39" s="54"/>
      <c r="BR39" s="54"/>
      <c r="BS39" s="54"/>
      <c r="BT39" s="54"/>
      <c r="BU39" s="54"/>
      <c r="BV39" s="54"/>
      <c r="BW39" s="54"/>
      <c r="BX39" s="54"/>
      <c r="BY39" s="54"/>
      <c r="BZ39" s="54"/>
      <c r="CA39" s="54"/>
      <c r="CB39" s="54"/>
      <c r="CC39" s="54"/>
      <c r="CD39" s="54"/>
      <c r="CE39" s="54"/>
      <c r="CF39" s="54"/>
      <c r="CG39" s="54"/>
      <c r="CH39" s="54"/>
      <c r="CI39" s="54"/>
      <c r="CJ39" s="54"/>
      <c r="CK39" s="54"/>
      <c r="CL39" s="54"/>
      <c r="CM39" s="54"/>
      <c r="CN39" s="54"/>
      <c r="CO39" s="54"/>
      <c r="CP39" s="54"/>
      <c r="CQ39" s="54"/>
      <c r="CR39" s="54"/>
      <c r="CS39" s="54"/>
      <c r="CT39" s="54"/>
      <c r="CU39" s="54"/>
      <c r="CV39" s="54"/>
      <c r="CW39" s="54"/>
      <c r="CX39" s="54"/>
      <c r="CY39" s="54"/>
      <c r="CZ39" s="54"/>
      <c r="DA39" s="54"/>
      <c r="DB39" s="54"/>
      <c r="DC39" s="54"/>
      <c r="DD39" s="54"/>
      <c r="DE39" s="54"/>
      <c r="DF39" s="54"/>
      <c r="DG39" s="54"/>
      <c r="DH39" s="54"/>
      <c r="DI39" s="54"/>
      <c r="DJ39" s="54"/>
      <c r="DK39" s="54"/>
      <c r="DL39" s="54"/>
      <c r="DM39" s="54"/>
      <c r="DN39" s="54"/>
      <c r="DO39" s="54"/>
      <c r="DP39" s="54"/>
      <c r="DQ39" s="54"/>
      <c r="DR39" s="54"/>
      <c r="DS39" s="54"/>
      <c r="DT39" s="54"/>
      <c r="DU39" s="54"/>
      <c r="DV39" s="54"/>
      <c r="DW39" s="54"/>
      <c r="DX39" s="54"/>
      <c r="DY39" s="54"/>
      <c r="DZ39" s="54"/>
      <c r="EA39" s="54"/>
      <c r="EB39" s="54"/>
      <c r="EC39" s="54"/>
      <c r="ED39" s="54"/>
      <c r="EE39" s="54"/>
      <c r="EF39" s="54"/>
      <c r="EG39" s="54"/>
      <c r="EH39" s="54"/>
      <c r="EI39" s="54"/>
      <c r="EJ39" s="54"/>
      <c r="EK39" s="54"/>
      <c r="EL39" s="54"/>
      <c r="EM39" s="54"/>
      <c r="EN39" s="54"/>
      <c r="EO39" s="54"/>
      <c r="EP39" s="54"/>
      <c r="EQ39" s="54"/>
      <c r="ER39" s="54"/>
      <c r="ES39" s="54"/>
      <c r="ET39" s="54"/>
      <c r="EU39" s="54"/>
      <c r="EV39" s="54"/>
      <c r="EW39" s="54"/>
      <c r="EX39" s="54"/>
      <c r="EY39" s="54"/>
      <c r="EZ39" s="54"/>
      <c r="FA39" s="54"/>
      <c r="FB39" s="54"/>
      <c r="FC39" s="54"/>
      <c r="FD39" s="54"/>
      <c r="FE39" s="54"/>
      <c r="FF39" s="54"/>
      <c r="FG39" s="54"/>
      <c r="FH39" s="54"/>
      <c r="FI39" s="54"/>
      <c r="FJ39" s="54"/>
      <c r="FK39" s="54"/>
      <c r="FL39" s="54"/>
      <c r="FM39" s="54"/>
      <c r="FN39" s="54"/>
      <c r="FO39" s="54"/>
      <c r="FP39" s="54"/>
      <c r="FQ39" s="54"/>
      <c r="FR39" s="54"/>
      <c r="FS39" s="54"/>
    </row>
    <row r="40" spans="1:175" x14ac:dyDescent="0.3">
      <c r="A40" s="60"/>
      <c r="B40" s="60"/>
      <c r="C40" s="60"/>
      <c r="D40" s="60"/>
      <c r="E40" s="60"/>
      <c r="F40" s="60"/>
      <c r="G40" s="60"/>
      <c r="H40" s="60"/>
      <c r="I40" s="60"/>
      <c r="J40" s="60"/>
      <c r="K40" s="60"/>
      <c r="AG40" s="54"/>
      <c r="AH40" s="54"/>
      <c r="AI40" s="54"/>
      <c r="AJ40" s="54"/>
      <c r="AK40" s="54"/>
      <c r="AL40" s="54"/>
      <c r="AM40" s="54"/>
      <c r="AN40" s="54"/>
      <c r="AO40" s="54"/>
      <c r="AP40" s="54"/>
      <c r="AQ40" s="54"/>
      <c r="AR40" s="54"/>
      <c r="AS40" s="54"/>
      <c r="AT40" s="54"/>
      <c r="AU40" s="54"/>
      <c r="AV40" s="54"/>
      <c r="AW40" s="54"/>
      <c r="AX40" s="54"/>
      <c r="AY40" s="54"/>
      <c r="AZ40" s="54"/>
      <c r="BA40" s="54"/>
      <c r="BB40" s="54"/>
      <c r="BC40" s="54"/>
      <c r="BD40" s="54"/>
      <c r="BE40" s="54"/>
      <c r="BF40" s="54"/>
      <c r="BG40" s="54"/>
      <c r="BH40" s="54"/>
      <c r="BI40" s="54"/>
      <c r="BJ40" s="54"/>
      <c r="BK40" s="54"/>
      <c r="BL40" s="54"/>
      <c r="BM40" s="54"/>
      <c r="BN40" s="54"/>
      <c r="BO40" s="54"/>
      <c r="BP40" s="54"/>
      <c r="BQ40" s="54"/>
      <c r="BR40" s="54"/>
      <c r="BS40" s="54"/>
      <c r="BT40" s="54"/>
      <c r="BU40" s="54"/>
      <c r="BV40" s="54"/>
      <c r="BW40" s="54"/>
      <c r="BX40" s="54"/>
      <c r="BY40" s="54"/>
      <c r="BZ40" s="54"/>
      <c r="CA40" s="54"/>
      <c r="CB40" s="54"/>
      <c r="CC40" s="54"/>
      <c r="CD40" s="54"/>
      <c r="CE40" s="54"/>
      <c r="CF40" s="54"/>
      <c r="CG40" s="54"/>
      <c r="CH40" s="54"/>
      <c r="CI40" s="54"/>
      <c r="CJ40" s="54"/>
      <c r="CK40" s="54"/>
      <c r="CL40" s="54"/>
      <c r="CM40" s="54"/>
      <c r="CN40" s="54"/>
      <c r="CO40" s="54"/>
      <c r="CP40" s="54"/>
      <c r="CQ40" s="54"/>
      <c r="CR40" s="54"/>
      <c r="CS40" s="54"/>
      <c r="CT40" s="54"/>
      <c r="CU40" s="54"/>
      <c r="CV40" s="54"/>
      <c r="CW40" s="54"/>
      <c r="CX40" s="54"/>
      <c r="CY40" s="54"/>
      <c r="CZ40" s="54"/>
      <c r="DA40" s="54"/>
      <c r="DB40" s="54"/>
      <c r="DC40" s="54"/>
      <c r="DD40" s="54"/>
      <c r="DE40" s="54"/>
      <c r="DF40" s="54"/>
      <c r="DG40" s="54"/>
      <c r="DH40" s="54"/>
      <c r="DI40" s="54"/>
      <c r="DJ40" s="54"/>
      <c r="DK40" s="54"/>
      <c r="DL40" s="54"/>
      <c r="DM40" s="54"/>
      <c r="DN40" s="54"/>
      <c r="DO40" s="54"/>
      <c r="DP40" s="54"/>
      <c r="DQ40" s="54"/>
      <c r="DR40" s="54"/>
      <c r="DS40" s="54"/>
      <c r="DT40" s="54"/>
      <c r="DU40" s="54"/>
      <c r="DV40" s="54"/>
      <c r="DW40" s="54"/>
      <c r="DX40" s="54"/>
      <c r="DY40" s="54"/>
      <c r="DZ40" s="54"/>
      <c r="EA40" s="54"/>
      <c r="EB40" s="54"/>
      <c r="EC40" s="54"/>
      <c r="ED40" s="54"/>
      <c r="EE40" s="54"/>
      <c r="EF40" s="54"/>
      <c r="EG40" s="54"/>
      <c r="EH40" s="54"/>
      <c r="EI40" s="54"/>
      <c r="EJ40" s="54"/>
      <c r="EK40" s="54"/>
      <c r="EL40" s="54"/>
      <c r="EM40" s="54"/>
      <c r="EN40" s="54"/>
      <c r="EO40" s="54"/>
      <c r="EP40" s="54"/>
      <c r="EQ40" s="54"/>
      <c r="ER40" s="54"/>
      <c r="ES40" s="54"/>
      <c r="ET40" s="54"/>
      <c r="EU40" s="54"/>
      <c r="EV40" s="54"/>
      <c r="EW40" s="54"/>
      <c r="EX40" s="54"/>
      <c r="EY40" s="54"/>
      <c r="EZ40" s="54"/>
      <c r="FA40" s="54"/>
      <c r="FB40" s="54"/>
      <c r="FC40" s="54"/>
      <c r="FD40" s="54"/>
      <c r="FE40" s="54"/>
      <c r="FF40" s="54"/>
      <c r="FG40" s="54"/>
      <c r="FH40" s="54"/>
      <c r="FI40" s="54"/>
      <c r="FJ40" s="54"/>
      <c r="FK40" s="54"/>
      <c r="FL40" s="54"/>
      <c r="FM40" s="54"/>
      <c r="FN40" s="54"/>
      <c r="FO40" s="54"/>
      <c r="FP40" s="54"/>
      <c r="FQ40" s="54"/>
      <c r="FR40" s="54"/>
      <c r="FS40" s="54"/>
    </row>
    <row r="41" spans="1:175" x14ac:dyDescent="0.3">
      <c r="A41" s="60"/>
      <c r="B41" s="60"/>
      <c r="C41" s="60"/>
      <c r="D41" s="60"/>
      <c r="E41" s="60"/>
      <c r="F41" s="60"/>
      <c r="G41" s="60"/>
      <c r="H41" s="60"/>
      <c r="I41" s="60"/>
      <c r="J41" s="68" t="str">
        <f>"MS=  "&amp;[1]!xln(K41)&amp;" ="</f>
        <v>MS=  1 / (0.3² + 0.75²)⁰·⁵ - 1 =</v>
      </c>
      <c r="K41" s="84">
        <f>1/(C27^2+C29^2)^0.5-1</f>
        <v>0.23796892118034574</v>
      </c>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row>
    <row r="42" spans="1:175" x14ac:dyDescent="0.3">
      <c r="A42" s="60"/>
      <c r="B42" s="60"/>
      <c r="C42" s="60"/>
      <c r="D42" s="60"/>
      <c r="E42" s="60"/>
      <c r="F42" s="60"/>
      <c r="G42" s="60"/>
      <c r="H42" s="60"/>
      <c r="I42" s="60"/>
      <c r="J42" s="60"/>
      <c r="K42" s="60"/>
      <c r="AG42" s="54"/>
      <c r="AH42" s="54"/>
      <c r="AI42" s="54"/>
      <c r="AJ42" s="54"/>
      <c r="AK42" s="54"/>
      <c r="AL42" s="54"/>
      <c r="AM42" s="54"/>
      <c r="AN42" s="54"/>
      <c r="AO42" s="54"/>
      <c r="AP42" s="54"/>
      <c r="AQ42" s="54"/>
      <c r="AR42" s="54"/>
      <c r="AS42" s="54"/>
      <c r="AT42" s="54"/>
      <c r="AU42" s="54"/>
      <c r="AV42" s="54"/>
      <c r="AW42" s="54"/>
      <c r="AX42" s="54"/>
      <c r="AY42" s="54"/>
      <c r="AZ42" s="54"/>
      <c r="BA42" s="54"/>
      <c r="BB42" s="54"/>
      <c r="BC42" s="54"/>
      <c r="BD42" s="54"/>
      <c r="BE42" s="54"/>
      <c r="BF42" s="54"/>
      <c r="BG42" s="54"/>
      <c r="BH42" s="54"/>
      <c r="BI42" s="54"/>
      <c r="BJ42" s="54"/>
      <c r="BK42" s="54"/>
      <c r="BL42" s="54"/>
      <c r="BM42" s="54"/>
      <c r="BN42" s="54"/>
      <c r="BO42" s="54"/>
      <c r="BP42" s="54"/>
      <c r="BQ42" s="54"/>
      <c r="BR42" s="54"/>
      <c r="BS42" s="54"/>
      <c r="BT42" s="54"/>
      <c r="BU42" s="54"/>
      <c r="BV42" s="54"/>
      <c r="BW42" s="54"/>
      <c r="BX42" s="54"/>
      <c r="BY42" s="54"/>
      <c r="BZ42" s="54"/>
      <c r="CA42" s="54"/>
      <c r="CB42" s="54"/>
      <c r="CC42" s="54"/>
      <c r="CD42" s="54"/>
      <c r="CE42" s="54"/>
      <c r="CF42" s="54"/>
      <c r="CG42" s="54"/>
      <c r="CH42" s="54"/>
      <c r="CI42" s="54"/>
      <c r="CJ42" s="54"/>
      <c r="CK42" s="54"/>
      <c r="CL42" s="54"/>
      <c r="CM42" s="54"/>
      <c r="CN42" s="54"/>
      <c r="CO42" s="54"/>
      <c r="CP42" s="54"/>
      <c r="CQ42" s="54"/>
      <c r="CR42" s="54"/>
      <c r="CS42" s="54"/>
      <c r="CT42" s="54"/>
      <c r="CU42" s="54"/>
      <c r="CV42" s="54"/>
      <c r="CW42" s="54"/>
      <c r="CX42" s="54"/>
      <c r="CY42" s="54"/>
      <c r="CZ42" s="54"/>
      <c r="DA42" s="54"/>
      <c r="DB42" s="54"/>
      <c r="DC42" s="54"/>
      <c r="DD42" s="54"/>
      <c r="DE42" s="54"/>
      <c r="DF42" s="54"/>
      <c r="DG42" s="54"/>
      <c r="DH42" s="54"/>
      <c r="DI42" s="54"/>
      <c r="DJ42" s="54"/>
      <c r="DK42" s="54"/>
      <c r="DL42" s="54"/>
      <c r="DM42" s="54"/>
      <c r="DN42" s="54"/>
      <c r="DO42" s="54"/>
      <c r="DP42" s="54"/>
      <c r="DQ42" s="54"/>
      <c r="DR42" s="54"/>
      <c r="DS42" s="54"/>
      <c r="DT42" s="54"/>
      <c r="DU42" s="54"/>
      <c r="DV42" s="54"/>
      <c r="DW42" s="54"/>
      <c r="DX42" s="54"/>
      <c r="DY42" s="54"/>
      <c r="DZ42" s="54"/>
      <c r="EA42" s="54"/>
      <c r="EB42" s="54"/>
      <c r="EC42" s="54"/>
      <c r="ED42" s="54"/>
      <c r="EE42" s="54"/>
      <c r="EF42" s="54"/>
      <c r="EG42" s="54"/>
      <c r="EH42" s="54"/>
      <c r="EI42" s="54"/>
      <c r="EJ42" s="54"/>
      <c r="EK42" s="54"/>
      <c r="EL42" s="54"/>
      <c r="EM42" s="54"/>
      <c r="EN42" s="54"/>
      <c r="EO42" s="54"/>
      <c r="EP42" s="54"/>
      <c r="EQ42" s="54"/>
      <c r="ER42" s="54"/>
      <c r="ES42" s="54"/>
      <c r="ET42" s="54"/>
      <c r="EU42" s="54"/>
      <c r="EV42" s="54"/>
      <c r="EW42" s="54"/>
      <c r="EX42" s="54"/>
      <c r="EY42" s="54"/>
      <c r="EZ42" s="54"/>
      <c r="FA42" s="54"/>
      <c r="FB42" s="54"/>
      <c r="FC42" s="54"/>
      <c r="FD42" s="54"/>
      <c r="FE42" s="54"/>
      <c r="FF42" s="54"/>
      <c r="FG42" s="54"/>
      <c r="FH42" s="54"/>
      <c r="FI42" s="54"/>
      <c r="FJ42" s="54"/>
      <c r="FK42" s="54"/>
      <c r="FL42" s="54"/>
      <c r="FM42" s="54"/>
      <c r="FN42" s="54"/>
      <c r="FO42" s="54"/>
      <c r="FP42" s="54"/>
      <c r="FQ42" s="54"/>
      <c r="FR42" s="54"/>
      <c r="FS42" s="54"/>
    </row>
    <row r="43" spans="1:175" x14ac:dyDescent="0.3">
      <c r="A43" s="60"/>
      <c r="B43" s="60"/>
      <c r="C43" s="60"/>
      <c r="D43" s="60"/>
      <c r="E43" s="60"/>
      <c r="F43" s="60"/>
      <c r="G43" s="60"/>
      <c r="H43" s="60"/>
      <c r="I43" s="60"/>
      <c r="J43" s="60"/>
      <c r="K43" s="60"/>
      <c r="AG43" s="54"/>
      <c r="AH43" s="54"/>
      <c r="AI43" s="54"/>
      <c r="AJ43" s="54"/>
      <c r="AK43" s="54"/>
      <c r="AL43" s="54"/>
      <c r="AM43" s="54"/>
      <c r="AN43" s="54"/>
      <c r="AO43" s="54"/>
      <c r="AP43" s="54"/>
      <c r="AQ43" s="54"/>
      <c r="AR43" s="54"/>
      <c r="AS43" s="54"/>
      <c r="AT43" s="54"/>
      <c r="AU43" s="54"/>
      <c r="AV43" s="54"/>
      <c r="AW43" s="54"/>
      <c r="AX43" s="54"/>
      <c r="AY43" s="54"/>
      <c r="AZ43" s="54"/>
      <c r="BA43" s="54"/>
      <c r="BB43" s="54"/>
      <c r="BC43" s="54"/>
      <c r="BD43" s="54"/>
      <c r="BE43" s="54"/>
      <c r="BF43" s="54"/>
      <c r="BG43" s="54"/>
      <c r="BH43" s="54"/>
      <c r="BI43" s="54"/>
      <c r="BJ43" s="54"/>
      <c r="BK43" s="54"/>
      <c r="BL43" s="54"/>
      <c r="BM43" s="54"/>
      <c r="BN43" s="54"/>
      <c r="BO43" s="54"/>
      <c r="BP43" s="54"/>
      <c r="BQ43" s="54"/>
      <c r="BR43" s="54"/>
      <c r="BS43" s="54"/>
      <c r="BT43" s="54"/>
      <c r="BU43" s="54"/>
      <c r="BV43" s="54"/>
      <c r="BW43" s="54"/>
      <c r="BX43" s="54"/>
      <c r="BY43" s="54"/>
      <c r="BZ43" s="54"/>
      <c r="CA43" s="54"/>
      <c r="CB43" s="54"/>
      <c r="CC43" s="54"/>
      <c r="CD43" s="54"/>
      <c r="CE43" s="54"/>
      <c r="CF43" s="54"/>
      <c r="CG43" s="54"/>
      <c r="CH43" s="54"/>
      <c r="CI43" s="54"/>
      <c r="CJ43" s="54"/>
      <c r="CK43" s="54"/>
      <c r="CL43" s="54"/>
      <c r="CM43" s="54"/>
      <c r="CN43" s="54"/>
      <c r="CO43" s="54"/>
      <c r="CP43" s="54"/>
      <c r="CQ43" s="54"/>
      <c r="CR43" s="54"/>
      <c r="CS43" s="54"/>
      <c r="CT43" s="54"/>
      <c r="CU43" s="54"/>
      <c r="CV43" s="54"/>
      <c r="CW43" s="54"/>
      <c r="CX43" s="54"/>
      <c r="CY43" s="54"/>
      <c r="CZ43" s="54"/>
      <c r="DA43" s="54"/>
      <c r="DB43" s="54"/>
      <c r="DC43" s="54"/>
      <c r="DD43" s="54"/>
      <c r="DE43" s="54"/>
      <c r="DF43" s="54"/>
      <c r="DG43" s="54"/>
      <c r="DH43" s="54"/>
      <c r="DI43" s="54"/>
      <c r="DJ43" s="54"/>
      <c r="DK43" s="54"/>
      <c r="DL43" s="54"/>
      <c r="DM43" s="54"/>
      <c r="DN43" s="54"/>
      <c r="DO43" s="54"/>
      <c r="DP43" s="54"/>
      <c r="DQ43" s="54"/>
      <c r="DR43" s="54"/>
      <c r="DS43" s="54"/>
      <c r="DT43" s="54"/>
      <c r="DU43" s="54"/>
      <c r="DV43" s="54"/>
      <c r="DW43" s="54"/>
      <c r="DX43" s="54"/>
      <c r="DY43" s="54"/>
      <c r="DZ43" s="54"/>
      <c r="EA43" s="54"/>
      <c r="EB43" s="54"/>
      <c r="EC43" s="54"/>
      <c r="ED43" s="54"/>
      <c r="EE43" s="54"/>
      <c r="EF43" s="54"/>
      <c r="EG43" s="54"/>
      <c r="EH43" s="54"/>
      <c r="EI43" s="54"/>
      <c r="EJ43" s="54"/>
      <c r="EK43" s="54"/>
      <c r="EL43" s="54"/>
      <c r="EM43" s="54"/>
      <c r="EN43" s="54"/>
      <c r="EO43" s="54"/>
      <c r="EP43" s="54"/>
      <c r="EQ43" s="54"/>
      <c r="ER43" s="54"/>
      <c r="ES43" s="54"/>
      <c r="ET43" s="54"/>
      <c r="EU43" s="54"/>
      <c r="EV43" s="54"/>
      <c r="EW43" s="54"/>
      <c r="EX43" s="54"/>
      <c r="EY43" s="54"/>
      <c r="EZ43" s="54"/>
      <c r="FA43" s="54"/>
      <c r="FB43" s="54"/>
      <c r="FC43" s="54"/>
      <c r="FD43" s="54"/>
      <c r="FE43" s="54"/>
      <c r="FF43" s="54"/>
      <c r="FG43" s="54"/>
      <c r="FH43" s="54"/>
      <c r="FI43" s="54"/>
      <c r="FJ43" s="54"/>
      <c r="FK43" s="54"/>
      <c r="FL43" s="54"/>
      <c r="FM43" s="54"/>
      <c r="FN43" s="54"/>
      <c r="FO43" s="54"/>
      <c r="FP43" s="54"/>
      <c r="FQ43" s="54"/>
      <c r="FR43" s="54"/>
      <c r="FS43" s="54"/>
    </row>
    <row r="44" spans="1:175" x14ac:dyDescent="0.3">
      <c r="A44" s="60"/>
      <c r="B44" s="60"/>
      <c r="C44" s="60"/>
      <c r="D44" s="60"/>
      <c r="E44" s="60"/>
      <c r="F44" s="60"/>
      <c r="G44" s="60"/>
      <c r="H44" s="60"/>
      <c r="I44" s="60"/>
      <c r="J44" s="60"/>
      <c r="K44" s="60"/>
      <c r="AG44" s="54"/>
      <c r="AH44" s="54"/>
      <c r="AI44" s="54"/>
      <c r="AJ44" s="54"/>
      <c r="AK44" s="54"/>
      <c r="AL44" s="54"/>
      <c r="AM44" s="54"/>
      <c r="AN44" s="54"/>
      <c r="AO44" s="54"/>
      <c r="AP44" s="54"/>
      <c r="AQ44" s="54"/>
      <c r="AR44" s="54"/>
      <c r="AS44" s="54"/>
      <c r="AT44" s="54"/>
      <c r="AU44" s="54"/>
      <c r="AV44" s="54"/>
      <c r="AW44" s="54"/>
      <c r="AX44" s="54"/>
      <c r="AY44" s="54"/>
      <c r="AZ44" s="54"/>
      <c r="BA44" s="54"/>
      <c r="BB44" s="54"/>
      <c r="BC44" s="54"/>
      <c r="BD44" s="54"/>
      <c r="BE44" s="54"/>
      <c r="BF44" s="54"/>
      <c r="BG44" s="54"/>
      <c r="BH44" s="54"/>
      <c r="BI44" s="54"/>
      <c r="BJ44" s="54"/>
      <c r="BK44" s="54"/>
      <c r="BL44" s="54"/>
      <c r="BM44" s="54"/>
      <c r="BN44" s="54"/>
      <c r="BO44" s="54"/>
      <c r="BP44" s="54"/>
      <c r="BQ44" s="54"/>
      <c r="BR44" s="54"/>
      <c r="BS44" s="54"/>
      <c r="BT44" s="54"/>
      <c r="BU44" s="54"/>
      <c r="BV44" s="54"/>
      <c r="BW44" s="54"/>
      <c r="BX44" s="54"/>
      <c r="BY44" s="54"/>
      <c r="BZ44" s="54"/>
      <c r="CA44" s="54"/>
      <c r="CB44" s="54"/>
      <c r="CC44" s="54"/>
      <c r="CD44" s="54"/>
      <c r="CE44" s="54"/>
      <c r="CF44" s="54"/>
      <c r="CG44" s="54"/>
      <c r="CH44" s="54"/>
      <c r="CI44" s="54"/>
      <c r="CJ44" s="54"/>
      <c r="CK44" s="54"/>
      <c r="CL44" s="54"/>
      <c r="CM44" s="54"/>
      <c r="CN44" s="54"/>
      <c r="CO44" s="54"/>
      <c r="CP44" s="54"/>
      <c r="CQ44" s="54"/>
      <c r="CR44" s="54"/>
      <c r="CS44" s="54"/>
      <c r="CT44" s="54"/>
      <c r="CU44" s="54"/>
      <c r="CV44" s="54"/>
      <c r="CW44" s="54"/>
      <c r="CX44" s="54"/>
      <c r="CY44" s="54"/>
      <c r="CZ44" s="54"/>
      <c r="DA44" s="54"/>
      <c r="DB44" s="54"/>
      <c r="DC44" s="54"/>
      <c r="DD44" s="54"/>
      <c r="DE44" s="54"/>
      <c r="DF44" s="54"/>
      <c r="DG44" s="54"/>
      <c r="DH44" s="54"/>
      <c r="DI44" s="54"/>
      <c r="DJ44" s="54"/>
      <c r="DK44" s="54"/>
      <c r="DL44" s="54"/>
      <c r="DM44" s="54"/>
      <c r="DN44" s="54"/>
      <c r="DO44" s="54"/>
      <c r="DP44" s="54"/>
      <c r="DQ44" s="54"/>
      <c r="DR44" s="54"/>
      <c r="DS44" s="54"/>
      <c r="DT44" s="54"/>
      <c r="DU44" s="54"/>
      <c r="DV44" s="54"/>
      <c r="DW44" s="54"/>
      <c r="DX44" s="54"/>
      <c r="DY44" s="54"/>
      <c r="DZ44" s="54"/>
      <c r="EA44" s="54"/>
      <c r="EB44" s="54"/>
      <c r="EC44" s="54"/>
      <c r="ED44" s="54"/>
      <c r="EE44" s="54"/>
      <c r="EF44" s="54"/>
      <c r="EG44" s="54"/>
      <c r="EH44" s="54"/>
      <c r="EI44" s="54"/>
      <c r="EJ44" s="54"/>
      <c r="EK44" s="54"/>
      <c r="EL44" s="54"/>
      <c r="EM44" s="54"/>
      <c r="EN44" s="54"/>
      <c r="EO44" s="54"/>
      <c r="EP44" s="54"/>
      <c r="EQ44" s="54"/>
      <c r="ER44" s="54"/>
      <c r="ES44" s="54"/>
      <c r="ET44" s="54"/>
      <c r="EU44" s="54"/>
      <c r="EV44" s="54"/>
      <c r="EW44" s="54"/>
      <c r="EX44" s="54"/>
      <c r="EY44" s="54"/>
      <c r="EZ44" s="54"/>
      <c r="FA44" s="54"/>
      <c r="FB44" s="54"/>
      <c r="FC44" s="54"/>
      <c r="FD44" s="54"/>
      <c r="FE44" s="54"/>
      <c r="FF44" s="54"/>
      <c r="FG44" s="54"/>
      <c r="FH44" s="54"/>
      <c r="FI44" s="54"/>
      <c r="FJ44" s="54"/>
      <c r="FK44" s="54"/>
      <c r="FL44" s="54"/>
      <c r="FM44" s="54"/>
      <c r="FN44" s="54"/>
      <c r="FO44" s="54"/>
      <c r="FP44" s="54"/>
      <c r="FQ44" s="54"/>
      <c r="FR44" s="54"/>
      <c r="FS44" s="54"/>
    </row>
    <row r="45" spans="1:175" x14ac:dyDescent="0.3">
      <c r="A45" s="60"/>
      <c r="B45" s="60"/>
      <c r="C45" s="60"/>
      <c r="D45" s="60"/>
      <c r="E45" s="60"/>
      <c r="F45" s="60"/>
      <c r="G45" s="60"/>
      <c r="H45" s="60"/>
      <c r="I45" s="60"/>
      <c r="J45" s="60"/>
      <c r="K45" s="60"/>
      <c r="AG45" s="54"/>
      <c r="AH45" s="54"/>
      <c r="AI45" s="54"/>
      <c r="AJ45" s="54"/>
      <c r="AK45" s="54"/>
      <c r="AL45" s="54"/>
      <c r="AM45" s="54"/>
      <c r="AN45" s="54"/>
      <c r="AO45" s="54"/>
      <c r="AP45" s="54"/>
      <c r="AQ45" s="54"/>
      <c r="AR45" s="54"/>
      <c r="AS45" s="54"/>
      <c r="AT45" s="54"/>
      <c r="AU45" s="54"/>
      <c r="AV45" s="54"/>
      <c r="AW45" s="54"/>
      <c r="AX45" s="54"/>
      <c r="AY45" s="54"/>
      <c r="AZ45" s="54"/>
      <c r="BA45" s="54"/>
      <c r="BB45" s="54"/>
      <c r="BC45" s="54"/>
      <c r="BD45" s="54"/>
      <c r="BE45" s="54"/>
      <c r="BF45" s="54"/>
      <c r="BG45" s="54"/>
      <c r="BH45" s="54"/>
      <c r="BI45" s="54"/>
      <c r="BJ45" s="54"/>
      <c r="BK45" s="54"/>
      <c r="BL45" s="54"/>
      <c r="BM45" s="54"/>
      <c r="BN45" s="54"/>
      <c r="BO45" s="54"/>
      <c r="BP45" s="54"/>
      <c r="BQ45" s="54"/>
      <c r="BR45" s="54"/>
      <c r="BS45" s="54"/>
      <c r="BT45" s="54"/>
      <c r="BU45" s="54"/>
      <c r="BV45" s="54"/>
      <c r="BW45" s="54"/>
      <c r="BX45" s="54"/>
      <c r="BY45" s="54"/>
      <c r="BZ45" s="54"/>
      <c r="CA45" s="54"/>
      <c r="CB45" s="54"/>
      <c r="CC45" s="54"/>
      <c r="CD45" s="54"/>
      <c r="CE45" s="54"/>
      <c r="CF45" s="54"/>
      <c r="CG45" s="54"/>
      <c r="CH45" s="54"/>
      <c r="CI45" s="54"/>
      <c r="CJ45" s="54"/>
      <c r="CK45" s="54"/>
      <c r="CL45" s="54"/>
      <c r="CM45" s="54"/>
      <c r="CN45" s="54"/>
      <c r="CO45" s="54"/>
      <c r="CP45" s="54"/>
      <c r="CQ45" s="54"/>
      <c r="CR45" s="54"/>
      <c r="CS45" s="54"/>
      <c r="CT45" s="54"/>
      <c r="CU45" s="54"/>
      <c r="CV45" s="54"/>
      <c r="CW45" s="54"/>
      <c r="CX45" s="54"/>
      <c r="CY45" s="54"/>
      <c r="CZ45" s="54"/>
      <c r="DA45" s="54"/>
      <c r="DB45" s="54"/>
      <c r="DC45" s="54"/>
      <c r="DD45" s="54"/>
      <c r="DE45" s="54"/>
      <c r="DF45" s="54"/>
      <c r="DG45" s="54"/>
      <c r="DH45" s="54"/>
      <c r="DI45" s="54"/>
      <c r="DJ45" s="54"/>
      <c r="DK45" s="54"/>
      <c r="DL45" s="54"/>
      <c r="DM45" s="54"/>
      <c r="DN45" s="54"/>
      <c r="DO45" s="54"/>
      <c r="DP45" s="54"/>
      <c r="DQ45" s="54"/>
      <c r="DR45" s="54"/>
      <c r="DS45" s="54"/>
      <c r="DT45" s="54"/>
      <c r="DU45" s="54"/>
      <c r="DV45" s="54"/>
      <c r="DW45" s="54"/>
      <c r="DX45" s="54"/>
      <c r="DY45" s="54"/>
      <c r="DZ45" s="54"/>
      <c r="EA45" s="54"/>
      <c r="EB45" s="54"/>
      <c r="EC45" s="54"/>
      <c r="ED45" s="54"/>
      <c r="EE45" s="54"/>
      <c r="EF45" s="54"/>
      <c r="EG45" s="54"/>
      <c r="EH45" s="54"/>
      <c r="EI45" s="54"/>
      <c r="EJ45" s="54"/>
      <c r="EK45" s="54"/>
      <c r="EL45" s="54"/>
      <c r="EM45" s="54"/>
      <c r="EN45" s="54"/>
      <c r="EO45" s="54"/>
      <c r="EP45" s="54"/>
      <c r="EQ45" s="54"/>
      <c r="ER45" s="54"/>
      <c r="ES45" s="54"/>
      <c r="ET45" s="54"/>
      <c r="EU45" s="54"/>
      <c r="EV45" s="54"/>
      <c r="EW45" s="54"/>
      <c r="EX45" s="54"/>
      <c r="EY45" s="54"/>
      <c r="EZ45" s="54"/>
      <c r="FA45" s="54"/>
      <c r="FB45" s="54"/>
      <c r="FC45" s="54"/>
      <c r="FD45" s="54"/>
      <c r="FE45" s="54"/>
      <c r="FF45" s="54"/>
      <c r="FG45" s="54"/>
      <c r="FH45" s="54"/>
      <c r="FI45" s="54"/>
      <c r="FJ45" s="54"/>
      <c r="FK45" s="54"/>
      <c r="FL45" s="54"/>
      <c r="FM45" s="54"/>
      <c r="FN45" s="54"/>
      <c r="FO45" s="54"/>
      <c r="FP45" s="54"/>
      <c r="FQ45" s="54"/>
      <c r="FR45" s="54"/>
      <c r="FS45" s="54"/>
    </row>
    <row r="46" spans="1:175" x14ac:dyDescent="0.3">
      <c r="A46" s="60"/>
      <c r="B46" s="60"/>
      <c r="C46" s="60"/>
      <c r="D46" s="60"/>
      <c r="E46" s="60"/>
      <c r="F46" s="60"/>
      <c r="G46" s="60"/>
      <c r="H46" s="60"/>
      <c r="I46" s="60"/>
      <c r="J46" s="60"/>
      <c r="K46" s="60"/>
      <c r="AG46" s="54"/>
      <c r="AH46" s="54"/>
      <c r="AI46" s="54"/>
      <c r="AJ46" s="54"/>
      <c r="AK46" s="54"/>
      <c r="AL46" s="54"/>
      <c r="AM46" s="54"/>
      <c r="AN46" s="54"/>
      <c r="AO46" s="54"/>
      <c r="AP46" s="54"/>
      <c r="AQ46" s="54"/>
      <c r="AR46" s="54"/>
      <c r="AS46" s="54"/>
      <c r="AT46" s="54"/>
      <c r="AU46" s="54"/>
      <c r="AV46" s="54"/>
      <c r="AW46" s="54"/>
      <c r="AX46" s="54"/>
      <c r="AY46" s="54"/>
      <c r="AZ46" s="54"/>
      <c r="BA46" s="54"/>
      <c r="BB46" s="54"/>
      <c r="BC46" s="54"/>
      <c r="BD46" s="54"/>
      <c r="BE46" s="54"/>
      <c r="BF46" s="54"/>
      <c r="BG46" s="54"/>
      <c r="BH46" s="54"/>
      <c r="BI46" s="54"/>
      <c r="BJ46" s="54"/>
      <c r="BK46" s="54"/>
      <c r="BL46" s="54"/>
      <c r="BM46" s="54"/>
      <c r="BN46" s="54"/>
      <c r="BO46" s="54"/>
      <c r="BP46" s="54"/>
      <c r="BQ46" s="54"/>
      <c r="BR46" s="54"/>
      <c r="BS46" s="54"/>
      <c r="BT46" s="54"/>
      <c r="BU46" s="54"/>
      <c r="BV46" s="54"/>
      <c r="BW46" s="54"/>
      <c r="BX46" s="54"/>
      <c r="BY46" s="54"/>
      <c r="BZ46" s="54"/>
      <c r="CA46" s="54"/>
      <c r="CB46" s="54"/>
      <c r="CC46" s="54"/>
      <c r="CD46" s="54"/>
      <c r="CE46" s="54"/>
      <c r="CF46" s="54"/>
      <c r="CG46" s="54"/>
      <c r="CH46" s="54"/>
      <c r="CI46" s="54"/>
      <c r="CJ46" s="54"/>
      <c r="CK46" s="54"/>
      <c r="CL46" s="54"/>
      <c r="CM46" s="54"/>
      <c r="CN46" s="54"/>
      <c r="CO46" s="54"/>
      <c r="CP46" s="54"/>
      <c r="CQ46" s="54"/>
      <c r="CR46" s="54"/>
      <c r="CS46" s="54"/>
      <c r="CT46" s="54"/>
      <c r="CU46" s="54"/>
      <c r="CV46" s="54"/>
      <c r="CW46" s="54"/>
      <c r="CX46" s="54"/>
      <c r="CY46" s="54"/>
      <c r="CZ46" s="54"/>
      <c r="DA46" s="54"/>
      <c r="DB46" s="54"/>
      <c r="DC46" s="54"/>
      <c r="DD46" s="54"/>
      <c r="DE46" s="54"/>
      <c r="DF46" s="54"/>
      <c r="DG46" s="54"/>
      <c r="DH46" s="54"/>
      <c r="DI46" s="54"/>
      <c r="DJ46" s="54"/>
      <c r="DK46" s="54"/>
      <c r="DL46" s="54"/>
      <c r="DM46" s="54"/>
      <c r="DN46" s="54"/>
      <c r="DO46" s="54"/>
      <c r="DP46" s="54"/>
      <c r="DQ46" s="54"/>
      <c r="DR46" s="54"/>
      <c r="DS46" s="54"/>
      <c r="DT46" s="54"/>
      <c r="DU46" s="54"/>
      <c r="DV46" s="54"/>
      <c r="DW46" s="54"/>
      <c r="DX46" s="54"/>
      <c r="DY46" s="54"/>
      <c r="DZ46" s="54"/>
      <c r="EA46" s="54"/>
      <c r="EB46" s="54"/>
      <c r="EC46" s="54"/>
      <c r="ED46" s="54"/>
      <c r="EE46" s="54"/>
      <c r="EF46" s="54"/>
      <c r="EG46" s="54"/>
      <c r="EH46" s="54"/>
      <c r="EI46" s="54"/>
      <c r="EJ46" s="54"/>
      <c r="EK46" s="54"/>
      <c r="EL46" s="54"/>
      <c r="EM46" s="54"/>
      <c r="EN46" s="54"/>
      <c r="EO46" s="54"/>
      <c r="EP46" s="54"/>
      <c r="EQ46" s="54"/>
      <c r="ER46" s="54"/>
      <c r="ES46" s="54"/>
      <c r="ET46" s="54"/>
      <c r="EU46" s="54"/>
      <c r="EV46" s="54"/>
      <c r="EW46" s="54"/>
      <c r="EX46" s="54"/>
      <c r="EY46" s="54"/>
      <c r="EZ46" s="54"/>
      <c r="FA46" s="54"/>
      <c r="FB46" s="54"/>
      <c r="FC46" s="54"/>
      <c r="FD46" s="54"/>
      <c r="FE46" s="54"/>
      <c r="FF46" s="54"/>
      <c r="FG46" s="54"/>
      <c r="FH46" s="54"/>
      <c r="FI46" s="54"/>
      <c r="FJ46" s="54"/>
      <c r="FK46" s="54"/>
      <c r="FL46" s="54"/>
      <c r="FM46" s="54"/>
      <c r="FN46" s="54"/>
      <c r="FO46" s="54"/>
      <c r="FP46" s="54"/>
      <c r="FQ46" s="54"/>
      <c r="FR46" s="54"/>
      <c r="FS46" s="54"/>
    </row>
    <row r="47" spans="1:175" x14ac:dyDescent="0.3">
      <c r="A47" s="60"/>
      <c r="B47" s="60"/>
      <c r="C47" s="60"/>
      <c r="D47" s="60"/>
      <c r="E47" s="60"/>
      <c r="F47" s="60"/>
      <c r="G47" s="60"/>
      <c r="H47" s="60"/>
      <c r="I47" s="60"/>
      <c r="J47" s="60"/>
      <c r="K47" s="60"/>
    </row>
    <row r="48" spans="1:175" x14ac:dyDescent="0.3">
      <c r="A48" s="60"/>
      <c r="B48" s="60"/>
      <c r="C48" s="60"/>
      <c r="D48" s="60"/>
      <c r="E48" s="60"/>
      <c r="F48" s="60"/>
      <c r="G48" s="60"/>
      <c r="H48" s="60"/>
      <c r="I48" s="60"/>
      <c r="J48" s="60"/>
      <c r="K48" s="60"/>
    </row>
    <row r="49" spans="1:11" x14ac:dyDescent="0.3">
      <c r="A49" s="60"/>
      <c r="B49" s="60"/>
      <c r="C49" s="60"/>
      <c r="D49" s="60"/>
      <c r="E49" s="60"/>
      <c r="F49" s="60"/>
      <c r="G49" s="60"/>
      <c r="H49" s="60"/>
      <c r="I49" s="60"/>
      <c r="J49" s="60"/>
      <c r="K49" s="60"/>
    </row>
    <row r="50" spans="1:11" x14ac:dyDescent="0.3">
      <c r="A50" s="60"/>
      <c r="B50" s="60"/>
      <c r="C50" s="60"/>
      <c r="D50" s="60"/>
      <c r="E50" s="60"/>
      <c r="F50" s="60"/>
      <c r="G50" s="60"/>
      <c r="H50" s="60"/>
      <c r="I50" s="60"/>
      <c r="J50" s="60"/>
      <c r="K50" s="60"/>
    </row>
    <row r="51" spans="1:11" x14ac:dyDescent="0.3">
      <c r="A51" s="60"/>
      <c r="B51" s="60"/>
      <c r="C51" s="60"/>
      <c r="D51" s="60"/>
      <c r="E51" s="60"/>
      <c r="F51" s="60"/>
      <c r="G51" s="60"/>
      <c r="H51" s="60"/>
      <c r="I51" s="60"/>
      <c r="J51" s="60"/>
      <c r="K51" s="60"/>
    </row>
    <row r="52" spans="1:11" x14ac:dyDescent="0.3">
      <c r="A52" s="60"/>
      <c r="B52" s="60"/>
      <c r="C52" s="60"/>
      <c r="D52" s="60"/>
      <c r="E52" s="60"/>
      <c r="F52" s="60"/>
      <c r="G52" s="60"/>
      <c r="H52" s="60"/>
      <c r="I52" s="60"/>
      <c r="J52" s="60"/>
      <c r="K52" s="60"/>
    </row>
    <row r="53" spans="1:11" x14ac:dyDescent="0.3">
      <c r="A53" s="60"/>
      <c r="B53" s="60"/>
      <c r="C53" s="60"/>
      <c r="D53" s="60"/>
      <c r="E53" s="60"/>
      <c r="F53" s="60"/>
      <c r="G53" s="60"/>
      <c r="H53" s="60"/>
      <c r="I53" s="60"/>
      <c r="J53" s="60"/>
      <c r="K53" s="60"/>
    </row>
    <row r="54" spans="1:11" x14ac:dyDescent="0.3">
      <c r="A54" s="60"/>
      <c r="B54" s="60"/>
      <c r="C54" s="60"/>
      <c r="D54" s="60"/>
      <c r="E54" s="60"/>
      <c r="F54" s="60"/>
      <c r="G54" s="60"/>
      <c r="H54" s="60"/>
      <c r="I54" s="60"/>
      <c r="J54" s="60"/>
      <c r="K54" s="60"/>
    </row>
    <row r="55" spans="1:11" x14ac:dyDescent="0.3">
      <c r="A55" s="60"/>
      <c r="B55" s="60"/>
      <c r="C55" s="60"/>
      <c r="D55" s="60"/>
      <c r="E55" s="60"/>
      <c r="F55" s="60"/>
      <c r="G55" s="60"/>
      <c r="H55" s="60"/>
      <c r="I55" s="60"/>
      <c r="J55" s="60"/>
      <c r="K55" s="60"/>
    </row>
    <row r="56" spans="1:11" x14ac:dyDescent="0.3">
      <c r="A56" s="60"/>
      <c r="B56" s="60"/>
      <c r="C56" s="60"/>
      <c r="D56" s="60"/>
      <c r="E56" s="60"/>
      <c r="F56" s="60"/>
      <c r="G56" s="60"/>
      <c r="H56" s="60"/>
      <c r="I56" s="60"/>
      <c r="J56" s="60"/>
      <c r="K56" s="60"/>
    </row>
    <row r="57" spans="1:11" x14ac:dyDescent="0.3">
      <c r="A57" s="60"/>
      <c r="B57" s="60"/>
      <c r="C57" s="60"/>
      <c r="D57" s="60"/>
      <c r="E57" s="60"/>
      <c r="F57" s="60"/>
      <c r="G57" s="60"/>
      <c r="H57" s="60"/>
      <c r="I57" s="60"/>
      <c r="J57" s="60"/>
      <c r="K57" s="60"/>
    </row>
    <row r="58" spans="1:11" x14ac:dyDescent="0.3">
      <c r="A58" s="60"/>
      <c r="B58" s="60"/>
      <c r="C58" s="60"/>
      <c r="D58" s="60"/>
      <c r="E58" s="60"/>
      <c r="F58" s="60"/>
      <c r="G58" s="60"/>
      <c r="H58" s="60"/>
      <c r="I58" s="60"/>
      <c r="J58" s="60"/>
      <c r="K58" s="60"/>
    </row>
    <row r="59" spans="1:11" x14ac:dyDescent="0.3">
      <c r="A59" s="33"/>
      <c r="B59" s="36"/>
      <c r="C59" s="37"/>
      <c r="D59" s="33"/>
      <c r="E59" s="33"/>
      <c r="F59" s="33"/>
      <c r="G59" s="37"/>
      <c r="H59" s="33"/>
      <c r="I59" s="33"/>
      <c r="J59" s="33"/>
      <c r="K59" s="33"/>
    </row>
    <row r="60" spans="1:11" x14ac:dyDescent="0.3">
      <c r="A60" s="33"/>
      <c r="B60" s="38"/>
      <c r="C60" s="37"/>
      <c r="D60" s="39"/>
      <c r="E60" s="39"/>
      <c r="F60" s="40" t="s">
        <v>38</v>
      </c>
      <c r="G60" s="37"/>
      <c r="H60" s="39"/>
      <c r="I60" s="39"/>
      <c r="J60" s="39"/>
      <c r="K60" s="33"/>
    </row>
    <row r="61" spans="1:11" x14ac:dyDescent="0.3">
      <c r="A61" s="33"/>
      <c r="B61" s="39"/>
      <c r="C61" s="39"/>
      <c r="D61" s="39"/>
      <c r="E61" s="39"/>
      <c r="F61" s="75" t="s">
        <v>51</v>
      </c>
      <c r="G61" s="39"/>
      <c r="H61" s="39"/>
      <c r="I61" s="39"/>
      <c r="J61" s="39"/>
      <c r="K61" s="33"/>
    </row>
  </sheetData>
  <mergeCells count="1">
    <mergeCell ref="B13:C13"/>
  </mergeCells>
  <hyperlinks>
    <hyperlink ref="F61" r:id="rId1"/>
    <hyperlink ref="B13" r:id="rId2" display=" (NASA CR-1457, 1969)"/>
  </hyperlinks>
  <pageMargins left="0.47244094488188981" right="0.23622047244094491" top="0.31496062992125984" bottom="0.98425196850393704" header="0.43307086614173229" footer="0.59055118110236227"/>
  <pageSetup scale="98" orientation="portrait" r:id="rId3"/>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~#temp</vt:lpstr>
      <vt:lpstr>READ ME</vt:lpstr>
      <vt:lpstr>BIAXIAL COMPRESSION</vt:lpstr>
      <vt:lpstr>BENDING &amp; COMPRESSION</vt:lpstr>
      <vt:lpstr>COMPRESSION &amp; SHEAR</vt:lpstr>
      <vt:lpstr>BENDING &amp; SHEAR</vt:lpstr>
      <vt:lpstr>'BENDING &amp; COMPRESSION'!Print_Area</vt:lpstr>
      <vt:lpstr>'BENDING &amp; SHEAR'!Print_Area</vt:lpstr>
      <vt:lpstr>'BIAXIAL COMPRESSION'!Print_Area</vt:lpstr>
      <vt:lpstr>'COMPRESSION &amp; SHEAR'!Print_Area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dcterms:created xsi:type="dcterms:W3CDTF">2009-04-21T14:22:46Z</dcterms:created>
  <dcterms:modified xsi:type="dcterms:W3CDTF">2016-07-22T08:41:04Z</dcterms:modified>
  <cp:category>Engineering Spreadsheets;Analysis;AA-SM</cp:category>
</cp:coreProperties>
</file>