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6912" yWindow="12" windowWidth="12732" windowHeight="11892" activeTab="1"/>
  </bookViews>
  <sheets>
    <sheet name="READ ME" sheetId="5" r:id="rId1"/>
    <sheet name="Design Values SI" sheetId="1" r:id="rId2"/>
  </sheets>
  <definedNames>
    <definedName name="_xlnm.Print_Area" localSheetId="1">'Design Values SI'!$A$8:$K$318</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12" i="5" l="1"/>
  <c r="B12" i="1" l="1"/>
  <c r="F11" i="1"/>
  <c r="L10" i="1"/>
  <c r="J10" i="1" s="1"/>
  <c r="F10" i="1"/>
  <c r="J9" i="1"/>
  <c r="F9" i="1"/>
  <c r="J8" i="1"/>
  <c r="F8" i="1"/>
  <c r="B63" i="1"/>
  <c r="F62" i="1"/>
  <c r="L61" i="1"/>
  <c r="J61" i="1" s="1"/>
  <c r="F61" i="1"/>
  <c r="J60" i="1"/>
  <c r="F60" i="1"/>
  <c r="J59" i="1"/>
  <c r="F59" i="1"/>
  <c r="B115" i="1"/>
  <c r="F114" i="1"/>
  <c r="L113" i="1"/>
  <c r="J113" i="1"/>
  <c r="F113" i="1"/>
  <c r="J112" i="1"/>
  <c r="F112" i="1"/>
  <c r="J111" i="1"/>
  <c r="F111" i="1"/>
  <c r="B167" i="1"/>
  <c r="F166" i="1"/>
  <c r="L165" i="1"/>
  <c r="J165" i="1" s="1"/>
  <c r="F165" i="1"/>
  <c r="J164" i="1"/>
  <c r="F164" i="1"/>
  <c r="J163" i="1"/>
  <c r="F163" i="1"/>
  <c r="B219" i="1"/>
  <c r="F218" i="1"/>
  <c r="L217" i="1"/>
  <c r="J217" i="1" s="1"/>
  <c r="F217" i="1"/>
  <c r="J216" i="1"/>
  <c r="F216" i="1"/>
  <c r="J215" i="1"/>
  <c r="F215" i="1"/>
  <c r="B271" i="1"/>
  <c r="F270" i="1"/>
  <c r="L269" i="1"/>
  <c r="J269" i="1" s="1"/>
  <c r="F269" i="1"/>
  <c r="J268" i="1"/>
  <c r="F268" i="1"/>
  <c r="J267" i="1"/>
  <c r="F267" i="1"/>
  <c r="H28" i="1" l="1"/>
  <c r="H29" i="1"/>
  <c r="H30" i="1"/>
  <c r="H31" i="1"/>
  <c r="H32" i="1"/>
  <c r="H33" i="1"/>
  <c r="H34" i="1"/>
  <c r="H35" i="1"/>
  <c r="H36" i="1"/>
  <c r="H37" i="1"/>
  <c r="H38" i="1"/>
  <c r="H39" i="1"/>
  <c r="D41" i="1"/>
  <c r="D42" i="1"/>
  <c r="H43" i="1"/>
  <c r="H44" i="1"/>
  <c r="H46" i="1"/>
  <c r="H47" i="1"/>
  <c r="H48" i="1"/>
  <c r="H49" i="1"/>
  <c r="H50" i="1"/>
  <c r="H51" i="1"/>
  <c r="H52" i="1"/>
  <c r="H53" i="1"/>
  <c r="H54" i="1"/>
  <c r="H71" i="1"/>
  <c r="H72" i="1"/>
  <c r="H73" i="1"/>
  <c r="H74" i="1"/>
  <c r="H75" i="1"/>
  <c r="H76" i="1"/>
  <c r="H77" i="1"/>
  <c r="H78" i="1"/>
  <c r="H79" i="1"/>
  <c r="H80" i="1"/>
  <c r="H81" i="1"/>
  <c r="H82" i="1"/>
  <c r="H84" i="1"/>
  <c r="H85" i="1"/>
  <c r="H86" i="1"/>
  <c r="H87" i="1"/>
  <c r="H89" i="1"/>
  <c r="H90" i="1"/>
  <c r="H91" i="1"/>
  <c r="H92" i="1"/>
  <c r="H93" i="1"/>
  <c r="H94" i="1"/>
  <c r="H95" i="1"/>
  <c r="H96" i="1"/>
  <c r="H97" i="1"/>
  <c r="H123" i="1"/>
  <c r="H124" i="1"/>
  <c r="H125" i="1"/>
  <c r="H126" i="1"/>
  <c r="H127" i="1"/>
  <c r="H128" i="1"/>
  <c r="H129" i="1"/>
  <c r="H130" i="1"/>
  <c r="H131" i="1"/>
  <c r="H132" i="1"/>
  <c r="H133" i="1"/>
  <c r="H134" i="1"/>
  <c r="H136" i="1"/>
  <c r="H137" i="1"/>
  <c r="H138" i="1"/>
  <c r="H139" i="1"/>
  <c r="H175" i="1"/>
  <c r="H176" i="1"/>
  <c r="H177" i="1"/>
  <c r="H178" i="1"/>
  <c r="H179" i="1"/>
  <c r="H180" i="1"/>
  <c r="H181" i="1"/>
  <c r="H182" i="1"/>
  <c r="H183" i="1"/>
  <c r="H184" i="1"/>
  <c r="H185" i="1"/>
  <c r="H186" i="1"/>
  <c r="H188" i="1"/>
  <c r="H189" i="1"/>
  <c r="H190" i="1"/>
  <c r="H191" i="1"/>
  <c r="H193" i="1"/>
  <c r="H194" i="1"/>
  <c r="H195" i="1"/>
  <c r="H196" i="1"/>
  <c r="H197" i="1"/>
  <c r="H198" i="1"/>
  <c r="H199" i="1"/>
  <c r="H200" i="1"/>
  <c r="H201" i="1"/>
  <c r="H227" i="1"/>
  <c r="H228" i="1"/>
  <c r="H229" i="1"/>
  <c r="H230" i="1"/>
  <c r="H231" i="1"/>
  <c r="H232" i="1"/>
  <c r="H233" i="1"/>
  <c r="H234" i="1"/>
  <c r="H235" i="1"/>
  <c r="H236" i="1"/>
  <c r="H237" i="1"/>
  <c r="H238" i="1"/>
  <c r="H240" i="1"/>
  <c r="H241" i="1"/>
  <c r="H242" i="1"/>
  <c r="H243" i="1"/>
  <c r="H245" i="1"/>
  <c r="H246" i="1"/>
  <c r="H247" i="1"/>
  <c r="H248" i="1"/>
  <c r="H249" i="1"/>
  <c r="H250" i="1"/>
  <c r="H251" i="1"/>
  <c r="H252" i="1"/>
  <c r="H253" i="1"/>
  <c r="H279" i="1"/>
  <c r="H280" i="1"/>
  <c r="H281" i="1"/>
  <c r="H282" i="1"/>
  <c r="H283" i="1"/>
  <c r="H284" i="1"/>
  <c r="H285" i="1"/>
  <c r="H286" i="1"/>
  <c r="H287" i="1"/>
  <c r="H288" i="1"/>
  <c r="H289" i="1"/>
  <c r="H290" i="1"/>
  <c r="H292" i="1"/>
  <c r="H293" i="1"/>
  <c r="H294" i="1"/>
  <c r="H295" i="1"/>
  <c r="H41" i="1" l="1"/>
  <c r="H42" i="1"/>
</calcChain>
</file>

<file path=xl/sharedStrings.xml><?xml version="1.0" encoding="utf-8"?>
<sst xmlns="http://schemas.openxmlformats.org/spreadsheetml/2006/main" count="361" uniqueCount="90">
  <si>
    <t>Title:</t>
  </si>
  <si>
    <t>Date:</t>
  </si>
  <si>
    <t>Revision:</t>
  </si>
  <si>
    <t>R. Abbott</t>
  </si>
  <si>
    <t>AA-SM-100</t>
  </si>
  <si>
    <t>This report contains typical deisgn values for common composite materials. These values should be checked against values specific values for your project before being used for design purposes</t>
  </si>
  <si>
    <t>Wet Laminate Carbon Cloth</t>
  </si>
  <si>
    <t>Allowable Values</t>
  </si>
  <si>
    <t>CAI Compression Strain =</t>
  </si>
  <si>
    <t>Hot Wet</t>
  </si>
  <si>
    <t>(160F, 95% RH)</t>
  </si>
  <si>
    <t>-</t>
  </si>
  <si>
    <t>Hot</t>
  </si>
  <si>
    <t>(160F)</t>
  </si>
  <si>
    <t>RT</t>
  </si>
  <si>
    <t>(75F)</t>
  </si>
  <si>
    <t>Cold</t>
  </si>
  <si>
    <t>(-65F)</t>
  </si>
  <si>
    <t>Minimum</t>
  </si>
  <si>
    <t>Allowable Values (Continued)</t>
  </si>
  <si>
    <t>Wet Laminate Carbon Tape</t>
  </si>
  <si>
    <t>* Check Thickness Values against specific project material</t>
  </si>
  <si>
    <t>Filled Hole Tension Strain =</t>
  </si>
  <si>
    <t>Wet Laminate Glass Cloth</t>
  </si>
  <si>
    <t>Pre-Preg Carbon Cloth</t>
  </si>
  <si>
    <t>Pre-Preg Carbon Tape</t>
  </si>
  <si>
    <t>Pre-Preg Glass Cloth</t>
  </si>
  <si>
    <t>Thickness (mm) =*</t>
  </si>
  <si>
    <t>Open Hole Tension Stress (Mpa) =</t>
  </si>
  <si>
    <t>Open Hole Compression Stress (Mpa) =</t>
  </si>
  <si>
    <t>Filled Hole Tensions Stress (Mpa) =</t>
  </si>
  <si>
    <t>Filled Hole Compression Stress (Mpa) =</t>
  </si>
  <si>
    <t>50% Bypass Tension Stress (Mpa) =</t>
  </si>
  <si>
    <t>50% Bypass Compression Stress (Mpa) =</t>
  </si>
  <si>
    <t>25% Bypass Tension Stress (Mpa) =</t>
  </si>
  <si>
    <t>25% Bypass Compression Stress (Mpa) =</t>
  </si>
  <si>
    <t>Single Shear Bearing Stress (Mpa) =</t>
  </si>
  <si>
    <t>Double Shear Bearing (Mpa) =</t>
  </si>
  <si>
    <t>ILS =</t>
  </si>
  <si>
    <t>The strain allowable values for fibre composites are based on a no damage growth strain limit</t>
  </si>
  <si>
    <t>Author:</t>
  </si>
  <si>
    <t>Total Report Pages:</t>
  </si>
  <si>
    <t>Check:</t>
  </si>
  <si>
    <t xml:space="preserve"> </t>
  </si>
  <si>
    <t>Report:</t>
  </si>
  <si>
    <t>20/10/2013</t>
  </si>
  <si>
    <t>IR</t>
  </si>
  <si>
    <t>Section Number:</t>
  </si>
  <si>
    <t>Sheet Name</t>
  </si>
  <si>
    <t>IMPORTANT INFORMATION</t>
  </si>
  <si>
    <t>Report Title:</t>
  </si>
  <si>
    <t>Section:</t>
  </si>
  <si>
    <t>Document Number:</t>
  </si>
  <si>
    <t>Revision Level :</t>
  </si>
  <si>
    <t>Page:</t>
  </si>
  <si>
    <t>About us:</t>
  </si>
  <si>
    <t xml:space="preserve"> spreadsheets@abbottaerospace.com</t>
  </si>
  <si>
    <t>Proprietary information:</t>
  </si>
  <si>
    <t>STANDARD SPREADSHEET METHOD</t>
  </si>
  <si>
    <r>
      <t>Ftu</t>
    </r>
    <r>
      <rPr>
        <vertAlign val="subscript"/>
        <sz val="10"/>
        <rFont val="Calibri"/>
        <family val="2"/>
        <scheme val="minor"/>
      </rPr>
      <t>1</t>
    </r>
    <r>
      <rPr>
        <sz val="10"/>
        <rFont val="Calibri"/>
        <family val="2"/>
        <scheme val="minor"/>
      </rPr>
      <t xml:space="preserve"> (Mpa) =</t>
    </r>
  </si>
  <si>
    <r>
      <t>E</t>
    </r>
    <r>
      <rPr>
        <vertAlign val="subscript"/>
        <sz val="10"/>
        <rFont val="Calibri"/>
        <family val="2"/>
        <scheme val="minor"/>
      </rPr>
      <t>t11</t>
    </r>
    <r>
      <rPr>
        <sz val="10"/>
        <rFont val="Calibri"/>
        <family val="2"/>
        <scheme val="minor"/>
      </rPr>
      <t xml:space="preserve"> (Mpa) =</t>
    </r>
  </si>
  <si>
    <r>
      <t>Ftu</t>
    </r>
    <r>
      <rPr>
        <vertAlign val="subscript"/>
        <sz val="10"/>
        <rFont val="Calibri"/>
        <family val="2"/>
        <scheme val="minor"/>
      </rPr>
      <t>2</t>
    </r>
    <r>
      <rPr>
        <sz val="10"/>
        <rFont val="Calibri"/>
        <family val="2"/>
        <scheme val="minor"/>
      </rPr>
      <t xml:space="preserve"> (Mpa) =</t>
    </r>
  </si>
  <si>
    <r>
      <t>E</t>
    </r>
    <r>
      <rPr>
        <vertAlign val="subscript"/>
        <sz val="10"/>
        <rFont val="Calibri"/>
        <family val="2"/>
        <scheme val="minor"/>
      </rPr>
      <t>t22</t>
    </r>
    <r>
      <rPr>
        <sz val="10"/>
        <rFont val="Calibri"/>
        <family val="2"/>
        <scheme val="minor"/>
      </rPr>
      <t xml:space="preserve"> (Mpa) =</t>
    </r>
  </si>
  <si>
    <r>
      <t>v</t>
    </r>
    <r>
      <rPr>
        <vertAlign val="subscript"/>
        <sz val="10"/>
        <rFont val="Calibri"/>
        <family val="2"/>
        <scheme val="minor"/>
      </rPr>
      <t>12</t>
    </r>
    <r>
      <rPr>
        <sz val="10"/>
        <rFont val="Calibri"/>
        <family val="2"/>
        <scheme val="minor"/>
      </rPr>
      <t xml:space="preserve"> (Mpa) =</t>
    </r>
  </si>
  <si>
    <r>
      <t>Fcu</t>
    </r>
    <r>
      <rPr>
        <vertAlign val="subscript"/>
        <sz val="10"/>
        <rFont val="Calibri"/>
        <family val="2"/>
        <scheme val="minor"/>
      </rPr>
      <t>1</t>
    </r>
    <r>
      <rPr>
        <sz val="10"/>
        <rFont val="Calibri"/>
        <family val="2"/>
        <scheme val="minor"/>
      </rPr>
      <t xml:space="preserve"> (Mpa) =</t>
    </r>
  </si>
  <si>
    <r>
      <t>E</t>
    </r>
    <r>
      <rPr>
        <vertAlign val="subscript"/>
        <sz val="10"/>
        <rFont val="Calibri"/>
        <family val="2"/>
        <scheme val="minor"/>
      </rPr>
      <t>c11</t>
    </r>
    <r>
      <rPr>
        <sz val="10"/>
        <rFont val="Calibri"/>
        <family val="2"/>
        <scheme val="minor"/>
      </rPr>
      <t xml:space="preserve"> (Mpa) =</t>
    </r>
  </si>
  <si>
    <r>
      <t>Fcu</t>
    </r>
    <r>
      <rPr>
        <vertAlign val="subscript"/>
        <sz val="10"/>
        <rFont val="Calibri"/>
        <family val="2"/>
        <scheme val="minor"/>
      </rPr>
      <t>2</t>
    </r>
    <r>
      <rPr>
        <sz val="10"/>
        <rFont val="Calibri"/>
        <family val="2"/>
        <scheme val="minor"/>
      </rPr>
      <t xml:space="preserve"> (Mpa) =</t>
    </r>
  </si>
  <si>
    <r>
      <t>E</t>
    </r>
    <r>
      <rPr>
        <vertAlign val="subscript"/>
        <sz val="10"/>
        <rFont val="Calibri"/>
        <family val="2"/>
        <scheme val="minor"/>
      </rPr>
      <t>c22</t>
    </r>
    <r>
      <rPr>
        <sz val="10"/>
        <rFont val="Calibri"/>
        <family val="2"/>
        <scheme val="minor"/>
      </rPr>
      <t xml:space="preserve"> (Mpa) =</t>
    </r>
  </si>
  <si>
    <r>
      <t>Fsu</t>
    </r>
    <r>
      <rPr>
        <vertAlign val="subscript"/>
        <sz val="10"/>
        <rFont val="Calibri"/>
        <family val="2"/>
        <scheme val="minor"/>
      </rPr>
      <t>12</t>
    </r>
    <r>
      <rPr>
        <sz val="10"/>
        <rFont val="Calibri"/>
        <family val="2"/>
        <scheme val="minor"/>
      </rPr>
      <t xml:space="preserve"> (Mpa) =</t>
    </r>
  </si>
  <si>
    <r>
      <t>G</t>
    </r>
    <r>
      <rPr>
        <vertAlign val="subscript"/>
        <sz val="10"/>
        <rFont val="Calibri"/>
        <family val="2"/>
        <scheme val="minor"/>
      </rPr>
      <t>12</t>
    </r>
    <r>
      <rPr>
        <sz val="10"/>
        <rFont val="Calibri"/>
        <family val="2"/>
        <scheme val="minor"/>
      </rPr>
      <t xml:space="preserve"> (Mpa) =</t>
    </r>
  </si>
  <si>
    <r>
      <t>E</t>
    </r>
    <r>
      <rPr>
        <vertAlign val="subscript"/>
        <sz val="10"/>
        <rFont val="Calibri"/>
        <family val="2"/>
        <scheme val="minor"/>
      </rPr>
      <t>av11</t>
    </r>
    <r>
      <rPr>
        <sz val="10"/>
        <rFont val="Calibri"/>
        <family val="2"/>
        <scheme val="minor"/>
      </rPr>
      <t xml:space="preserve"> (Mpa) =</t>
    </r>
  </si>
  <si>
    <r>
      <t>E</t>
    </r>
    <r>
      <rPr>
        <vertAlign val="subscript"/>
        <sz val="10"/>
        <rFont val="Calibri"/>
        <family val="2"/>
        <scheme val="minor"/>
      </rPr>
      <t>av22</t>
    </r>
    <r>
      <rPr>
        <sz val="10"/>
        <rFont val="Calibri"/>
        <family val="2"/>
        <scheme val="minor"/>
      </rPr>
      <t xml:space="preserve"> (Mpa) =</t>
    </r>
  </si>
  <si>
    <t>COMPOSITES - TYPICAL DESIGN VALUES</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</si>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</sst>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6" formatCode="0.000"/>
  </numFmts>
  <fonts count="20" x14ac:knownFonts="1">
    <font>
      <sz val="10"/>
      <color theme="1"/>
      <name val="Arial"/>
      <family val="2"/>
    </font>
    <font>
      <sz val="10"/>
      <name val="Arial"/>
      <family val="2"/>
    </font>
    <font>
      <u/>
      <sz val="10"/>
      <color theme="10"/>
      <name val="Calibri"/>
      <family val="2"/>
    </font>
    <font>
      <sz val="10"/>
      <name val="Calibri"/>
      <family val="2"/>
      <scheme val="minor"/>
    </font>
    <font>
      <b/>
      <sz val="10"/>
      <color rgb="FFFF0000"/>
      <name val="Calibri"/>
      <family val="2"/>
      <scheme val="minor"/>
    </font>
    <font>
      <b/>
      <sz val="10"/>
      <color rgb="FF0000FF"/>
      <name val="Calibri"/>
      <family val="2"/>
      <scheme val="minor"/>
    </font>
    <font>
      <b/>
      <sz val="10"/>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sz val="10"/>
      <color theme="1"/>
      <name val="Calibri"/>
      <family val="2"/>
      <scheme val="minor"/>
    </font>
    <font>
      <sz val="7"/>
      <name val="Calibri"/>
      <family val="2"/>
      <scheme val="minor"/>
    </font>
    <font>
      <vertAlign val="subscript"/>
      <sz val="10"/>
      <name val="Calibri"/>
      <family val="2"/>
      <scheme val="minor"/>
    </font>
    <font>
      <sz val="8"/>
      <name val="Calibri"/>
      <family val="2"/>
      <scheme val="minor"/>
    </font>
    <font>
      <b/>
      <i/>
      <sz val="10"/>
      <name val="Calibri"/>
      <family val="2"/>
      <scheme val="minor"/>
    </font>
    <font>
      <b/>
      <i/>
      <u/>
      <sz val="10"/>
      <color theme="10"/>
      <name val="Calibri"/>
      <family val="2"/>
    </font>
    <font>
      <u/>
      <sz val="10"/>
      <color theme="10"/>
      <name val="Arial"/>
    </font>
    <font>
      <u/>
      <sz val="10"/>
      <color theme="10"/>
      <name val="Calibri"/>
      <family val="2"/>
      <scheme val="minor"/>
    </font>
    <font>
      <sz val="10"/>
      <name val="Arial"/>
    </font>
  </fonts>
  <fills count="2">
    <fill>
      <patternFill patternType="none"/>
    </fill>
    <fill>
      <patternFill patternType="gray125"/>
    </fill>
  </fills>
  <borders count="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8">
    <xf numFmtId="0" fontId="0" fillId="0" borderId="0"/>
    <xf numFmtId="0" fontId="2" fillId="0" borderId="0" applyNumberFormat="0" applyFill="0" applyBorder="0" applyAlignment="0" applyProtection="0">
      <alignment vertical="top"/>
      <protection locked="0"/>
    </xf>
    <xf numFmtId="0" fontId="1" fillId="0" borderId="0"/>
    <xf numFmtId="0" fontId="1" fillId="0" borderId="0"/>
    <xf numFmtId="0" fontId="1" fillId="0" borderId="0"/>
    <xf numFmtId="0" fontId="17" fillId="0" borderId="0" applyNumberFormat="0" applyFill="0" applyBorder="0" applyAlignment="0" applyProtection="0"/>
    <xf numFmtId="0" fontId="2" fillId="0" borderId="0" applyNumberFormat="0" applyFill="0" applyBorder="0" applyAlignment="0" applyProtection="0">
      <alignment vertical="top"/>
      <protection locked="0"/>
    </xf>
    <xf numFmtId="0" fontId="19" fillId="0" borderId="0"/>
  </cellStyleXfs>
  <cellXfs count="83">
    <xf numFmtId="0" fontId="0" fillId="0" borderId="0" xfId="0"/>
    <xf numFmtId="0" fontId="3" fillId="0" borderId="0" xfId="3" applyFont="1" applyProtection="1">
      <protection locked="0"/>
    </xf>
    <xf numFmtId="0" fontId="3" fillId="0" borderId="0" xfId="3" applyFont="1" applyAlignment="1" applyProtection="1">
      <alignment horizontal="right"/>
      <protection locked="0"/>
    </xf>
    <xf numFmtId="0" fontId="4" fillId="0" borderId="0" xfId="3" applyFont="1" applyProtection="1">
      <protection locked="0"/>
    </xf>
    <xf numFmtId="0" fontId="4" fillId="0" borderId="0" xfId="3" applyFont="1" applyAlignment="1" applyProtection="1">
      <alignment horizontal="left"/>
      <protection locked="0"/>
    </xf>
    <xf numFmtId="14" fontId="4" fillId="0" borderId="0" xfId="3" quotePrefix="1" applyNumberFormat="1" applyFont="1" applyProtection="1">
      <protection locked="0"/>
    </xf>
    <xf numFmtId="0" fontId="5" fillId="0" borderId="0" xfId="3" applyFont="1" applyAlignment="1" applyProtection="1">
      <alignment horizontal="left"/>
      <protection locked="0"/>
    </xf>
    <xf numFmtId="0" fontId="3" fillId="0" borderId="0" xfId="4" applyFont="1"/>
    <xf numFmtId="0" fontId="3" fillId="0" borderId="0" xfId="3" applyFont="1"/>
    <xf numFmtId="0" fontId="3" fillId="0" borderId="0" xfId="3" applyFont="1" applyAlignment="1">
      <alignment horizontal="right"/>
    </xf>
    <xf numFmtId="0" fontId="6" fillId="0" borderId="0" xfId="3" applyFont="1" applyAlignment="1">
      <alignment horizontal="left"/>
    </xf>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6" fillId="0" borderId="0" xfId="3" applyFont="1" applyAlignment="1">
      <alignment horizontal="right"/>
    </xf>
    <xf numFmtId="0" fontId="7" fillId="0" borderId="0" xfId="3" applyFont="1"/>
    <xf numFmtId="0" fontId="8" fillId="0" borderId="0" xfId="3" applyFont="1"/>
    <xf numFmtId="0" fontId="9" fillId="0" borderId="0" xfId="3" applyFont="1"/>
    <xf numFmtId="0" fontId="3" fillId="0" borderId="0" xfId="3" applyFont="1" applyBorder="1" applyAlignment="1"/>
    <xf numFmtId="0" fontId="9" fillId="0" borderId="0" xfId="3" applyFont="1" applyBorder="1" applyAlignment="1"/>
    <xf numFmtId="0" fontId="4" fillId="0" borderId="0" xfId="3" applyFont="1"/>
    <xf numFmtId="0" fontId="5" fillId="0" borderId="0" xfId="3" applyFont="1" applyAlignment="1">
      <alignment horizontal="left"/>
    </xf>
    <xf numFmtId="0" fontId="3" fillId="0" borderId="0" xfId="2" applyFont="1" applyBorder="1"/>
    <xf numFmtId="0" fontId="3" fillId="0" borderId="2" xfId="2" applyFont="1" applyBorder="1"/>
    <xf numFmtId="0" fontId="3" fillId="0" borderId="2" xfId="2" applyFont="1" applyBorder="1" applyAlignment="1">
      <alignment horizontal="center"/>
    </xf>
    <xf numFmtId="0" fontId="3" fillId="0" borderId="0" xfId="2" applyFont="1"/>
    <xf numFmtId="0" fontId="3" fillId="0" borderId="1" xfId="2" applyFont="1" applyBorder="1"/>
    <xf numFmtId="0" fontId="3" fillId="0" borderId="1" xfId="2" applyFont="1" applyBorder="1" applyAlignment="1">
      <alignment horizontal="center"/>
    </xf>
    <xf numFmtId="0" fontId="3" fillId="0" borderId="0" xfId="2" applyFont="1" applyAlignment="1">
      <alignment horizontal="center"/>
    </xf>
    <xf numFmtId="0" fontId="6" fillId="0" borderId="0" xfId="2" applyFont="1" applyAlignment="1">
      <alignment horizontal="right"/>
    </xf>
    <xf numFmtId="0" fontId="6" fillId="0" borderId="0" xfId="2" applyFont="1"/>
    <xf numFmtId="0" fontId="3" fillId="0" borderId="0" xfId="2" quotePrefix="1" applyFont="1"/>
    <xf numFmtId="0" fontId="6" fillId="0" borderId="0" xfId="0" applyFont="1" applyBorder="1" applyAlignment="1">
      <alignment horizontal="left"/>
    </xf>
    <xf numFmtId="0" fontId="12" fillId="0" borderId="0" xfId="2" applyFont="1" applyAlignment="1">
      <alignment horizontal="center"/>
    </xf>
    <xf numFmtId="0" fontId="3" fillId="0" borderId="0" xfId="0" applyFont="1" applyBorder="1" applyAlignment="1">
      <alignment horizontal="right"/>
    </xf>
    <xf numFmtId="164" fontId="11" fillId="0" borderId="0" xfId="0" applyNumberFormat="1" applyFont="1" applyFill="1" applyAlignment="1">
      <alignment horizontal="center"/>
    </xf>
    <xf numFmtId="164" fontId="3" fillId="0" borderId="0" xfId="0" applyNumberFormat="1" applyFont="1" applyAlignment="1">
      <alignment horizontal="center"/>
    </xf>
    <xf numFmtId="164" fontId="3" fillId="0" borderId="0" xfId="2" applyNumberFormat="1" applyFont="1" applyAlignment="1">
      <alignment horizontal="center"/>
    </xf>
    <xf numFmtId="164" fontId="3" fillId="0" borderId="0" xfId="2" quotePrefix="1" applyNumberFormat="1" applyFont="1" applyAlignment="1">
      <alignment horizontal="center"/>
    </xf>
    <xf numFmtId="166" fontId="11" fillId="0" borderId="0" xfId="0" applyNumberFormat="1" applyFont="1" applyFill="1" applyAlignment="1">
      <alignment horizontal="center"/>
    </xf>
    <xf numFmtId="166" fontId="3" fillId="0" borderId="0" xfId="0" applyNumberFormat="1" applyFont="1" applyAlignment="1">
      <alignment horizontal="center"/>
    </xf>
    <xf numFmtId="166" fontId="3" fillId="0" borderId="0" xfId="2" quotePrefix="1" applyNumberFormat="1" applyFont="1" applyAlignment="1">
      <alignment horizontal="center"/>
    </xf>
    <xf numFmtId="166" fontId="3" fillId="0" borderId="0" xfId="2" applyNumberFormat="1" applyFont="1" applyAlignment="1">
      <alignment horizontal="center"/>
    </xf>
    <xf numFmtId="0" fontId="3" fillId="0" borderId="0" xfId="0" applyFont="1" applyFill="1" applyBorder="1" applyAlignment="1" applyProtection="1">
      <alignment horizontal="right"/>
    </xf>
    <xf numFmtId="2" fontId="11" fillId="0" borderId="0" xfId="0" applyNumberFormat="1" applyFont="1" applyFill="1" applyAlignment="1">
      <alignment horizontal="center"/>
    </xf>
    <xf numFmtId="2" fontId="3" fillId="0" borderId="0" xfId="0" applyNumberFormat="1" applyFont="1" applyFill="1" applyBorder="1" applyAlignment="1">
      <alignment horizontal="center"/>
    </xf>
    <xf numFmtId="2" fontId="3" fillId="0" borderId="0" xfId="2" quotePrefix="1" applyNumberFormat="1" applyFont="1" applyAlignment="1">
      <alignment horizontal="center"/>
    </xf>
    <xf numFmtId="2" fontId="3" fillId="0" borderId="0" xfId="0" applyNumberFormat="1" applyFont="1" applyAlignment="1">
      <alignment horizontal="center"/>
    </xf>
    <xf numFmtId="164" fontId="11" fillId="0" borderId="0" xfId="0" applyNumberFormat="1" applyFont="1" applyAlignment="1">
      <alignment horizontal="center"/>
    </xf>
    <xf numFmtId="0" fontId="14" fillId="0" borderId="0" xfId="0" applyFont="1" applyBorder="1" applyAlignment="1">
      <alignment horizontal="right"/>
    </xf>
    <xf numFmtId="0" fontId="14" fillId="0" borderId="0" xfId="0" applyFont="1" applyFill="1" applyBorder="1" applyAlignment="1">
      <alignment horizontal="right"/>
    </xf>
    <xf numFmtId="164" fontId="3" fillId="0" borderId="0" xfId="2" applyNumberFormat="1" applyFont="1"/>
    <xf numFmtId="0" fontId="10" fillId="0" borderId="0" xfId="2" applyFont="1"/>
    <xf numFmtId="2" fontId="3" fillId="0" borderId="0" xfId="2" applyNumberFormat="1" applyFont="1" applyAlignment="1">
      <alignment horizontal="center"/>
    </xf>
    <xf numFmtId="0" fontId="3" fillId="0" borderId="0" xfId="3" applyFont="1" applyAlignment="1">
      <alignment horizontal="center"/>
    </xf>
    <xf numFmtId="0" fontId="3" fillId="0" borderId="1" xfId="3" applyFont="1" applyBorder="1" applyAlignment="1">
      <alignment horizontal="center"/>
    </xf>
    <xf numFmtId="0" fontId="3" fillId="0" borderId="0" xfId="3" applyFont="1" applyBorder="1"/>
    <xf numFmtId="0" fontId="7" fillId="0" borderId="0" xfId="3" applyFont="1" applyBorder="1"/>
    <xf numFmtId="0" fontId="3" fillId="0" borderId="0" xfId="4" applyFont="1" applyBorder="1" applyAlignment="1">
      <alignment horizontal="center"/>
    </xf>
    <xf numFmtId="0" fontId="3" fillId="0" borderId="0" xfId="3" applyFont="1" applyBorder="1" applyAlignment="1">
      <alignment horizontal="center"/>
    </xf>
    <xf numFmtId="0" fontId="7" fillId="0" borderId="0" xfId="3" applyFont="1" applyBorder="1" applyAlignment="1">
      <alignment horizontal="center"/>
    </xf>
    <xf numFmtId="0" fontId="3" fillId="0" borderId="0" xfId="0" applyFont="1" applyBorder="1" applyProtection="1">
      <protection locked="0"/>
    </xf>
    <xf numFmtId="0" fontId="3" fillId="0" borderId="0" xfId="0" applyFont="1" applyAlignment="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5" fillId="0" borderId="0" xfId="0" applyFont="1" applyAlignment="1">
      <alignment horizontal="center"/>
    </xf>
    <xf numFmtId="0" fontId="16" fillId="0" borderId="0" xfId="1" applyFont="1" applyBorder="1" applyAlignment="1" applyProtection="1">
      <alignment horizontal="center"/>
      <protection locked="0"/>
    </xf>
    <xf numFmtId="0" fontId="3" fillId="0" borderId="0" xfId="3" applyFont="1" applyBorder="1" applyAlignment="1">
      <alignment horizontal="right"/>
    </xf>
    <xf numFmtId="0" fontId="6" fillId="0" borderId="0" xfId="3" applyFont="1" applyBorder="1" applyAlignment="1">
      <alignment horizontal="left"/>
    </xf>
    <xf numFmtId="1" fontId="3" fillId="0" borderId="0" xfId="4" applyNumberFormat="1" applyFont="1" applyBorder="1" applyAlignment="1">
      <alignment horizontal="center"/>
    </xf>
    <xf numFmtId="164" fontId="3" fillId="0" borderId="0" xfId="4" applyNumberFormat="1" applyFont="1" applyBorder="1" applyAlignment="1">
      <alignment horizontal="center"/>
    </xf>
    <xf numFmtId="0" fontId="3" fillId="0" borderId="0" xfId="3" applyFont="1" applyBorder="1" applyAlignment="1">
      <alignment horizontal="left" vertical="top" wrapText="1"/>
    </xf>
    <xf numFmtId="0" fontId="6" fillId="0" borderId="0" xfId="2" applyFont="1" applyAlignment="1">
      <alignment horizontal="left"/>
    </xf>
    <xf numFmtId="0" fontId="3" fillId="0" borderId="0" xfId="3" applyFont="1" applyBorder="1" applyAlignment="1">
      <alignment horizontal="left" vertical="top" wrapText="1"/>
    </xf>
    <xf numFmtId="0" fontId="3" fillId="0" borderId="0" xfId="3" applyFont="1" applyBorder="1" applyAlignment="1">
      <alignment horizontal="left" wrapText="1"/>
    </xf>
    <xf numFmtId="0" fontId="3" fillId="0" borderId="0" xfId="2" applyFont="1" applyAlignment="1">
      <alignment horizontal="left" vertical="top" wrapText="1"/>
    </xf>
    <xf numFmtId="0" fontId="18" fillId="0" borderId="0" xfId="5" applyFont="1" applyBorder="1" applyAlignment="1" applyProtection="1">
      <alignment horizontal="center"/>
    </xf>
    <xf numFmtId="0" fontId="2" fillId="0" borderId="0" xfId="6" applyBorder="1" applyAlignment="1" applyProtection="1">
      <alignment horizontal="center"/>
    </xf>
    <xf numFmtId="0" fontId="2" fillId="0" borderId="0" xfId="6" applyBorder="1" applyAlignment="1" applyProtection="1">
      <alignment horizontal="center"/>
    </xf>
    <xf numFmtId="0" fontId="19" fillId="0" borderId="0" xfId="7"/>
    <xf numFmtId="0" fontId="17" fillId="0" borderId="0" xfId="5" applyBorder="1" applyAlignment="1">
      <alignment horizontal="center"/>
    </xf>
    <xf numFmtId="0" fontId="2" fillId="0" borderId="0" xfId="6" applyFont="1" applyBorder="1" applyAlignment="1" applyProtection="1">
      <alignment horizontal="center"/>
    </xf>
  </cellXfs>
  <cellStyles count="8">
    <cellStyle name="Hyperlink" xfId="1" builtinId="8"/>
    <cellStyle name="Hyperlink 2" xfId="5"/>
    <cellStyle name="Hyperlink 2 2" xfId="6"/>
    <cellStyle name="Normal" xfId="0" builtinId="0"/>
    <cellStyle name="Normal 2" xfId="2"/>
    <cellStyle name="Normal 2 2" xfId="3"/>
    <cellStyle name="Normal 3" xfId="7"/>
    <cellStyle name="Normal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266</xdr:row>
      <xdr:rowOff>40821</xdr:rowOff>
    </xdr:from>
    <xdr:to>
      <xdr:col>4</xdr:col>
      <xdr:colOff>66675</xdr:colOff>
      <xdr:row>269</xdr:row>
      <xdr:rowOff>145236</xdr:rowOff>
    </xdr:to>
    <xdr:grpSp>
      <xdr:nvGrpSpPr>
        <xdr:cNvPr id="8" name="Group 7"/>
        <xdr:cNvGrpSpPr/>
      </xdr:nvGrpSpPr>
      <xdr:grpSpPr>
        <a:xfrm>
          <a:off x="40822" y="47764881"/>
          <a:ext cx="2525213" cy="630195"/>
          <a:chOff x="40822" y="1267641"/>
          <a:chExt cx="2570933" cy="630195"/>
        </a:xfrm>
      </xdr:grpSpPr>
      <xdr:pic>
        <xdr:nvPicPr>
          <xdr:cNvPr id="9" name="Picture 8">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214</xdr:row>
      <xdr:rowOff>40821</xdr:rowOff>
    </xdr:from>
    <xdr:to>
      <xdr:col>4</xdr:col>
      <xdr:colOff>66675</xdr:colOff>
      <xdr:row>217</xdr:row>
      <xdr:rowOff>145236</xdr:rowOff>
    </xdr:to>
    <xdr:grpSp>
      <xdr:nvGrpSpPr>
        <xdr:cNvPr id="11" name="Group 10"/>
        <xdr:cNvGrpSpPr/>
      </xdr:nvGrpSpPr>
      <xdr:grpSpPr>
        <a:xfrm>
          <a:off x="40822" y="38430381"/>
          <a:ext cx="2525213" cy="630195"/>
          <a:chOff x="40822" y="1267641"/>
          <a:chExt cx="2570933" cy="630195"/>
        </a:xfrm>
      </xdr:grpSpPr>
      <xdr:pic>
        <xdr:nvPicPr>
          <xdr:cNvPr id="12" name="Picture 1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3" name="Picture 1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162</xdr:row>
      <xdr:rowOff>40821</xdr:rowOff>
    </xdr:from>
    <xdr:to>
      <xdr:col>4</xdr:col>
      <xdr:colOff>66675</xdr:colOff>
      <xdr:row>165</xdr:row>
      <xdr:rowOff>145236</xdr:rowOff>
    </xdr:to>
    <xdr:grpSp>
      <xdr:nvGrpSpPr>
        <xdr:cNvPr id="14" name="Group 13"/>
        <xdr:cNvGrpSpPr/>
      </xdr:nvGrpSpPr>
      <xdr:grpSpPr>
        <a:xfrm>
          <a:off x="40822" y="29095881"/>
          <a:ext cx="2525213" cy="630195"/>
          <a:chOff x="40822" y="1267641"/>
          <a:chExt cx="2570933" cy="630195"/>
        </a:xfrm>
      </xdr:grpSpPr>
      <xdr:pic>
        <xdr:nvPicPr>
          <xdr:cNvPr id="15" name="Picture 14">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6" name="Picture 15"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110</xdr:row>
      <xdr:rowOff>40821</xdr:rowOff>
    </xdr:from>
    <xdr:to>
      <xdr:col>4</xdr:col>
      <xdr:colOff>66675</xdr:colOff>
      <xdr:row>113</xdr:row>
      <xdr:rowOff>145236</xdr:rowOff>
    </xdr:to>
    <xdr:grpSp>
      <xdr:nvGrpSpPr>
        <xdr:cNvPr id="17" name="Group 16"/>
        <xdr:cNvGrpSpPr/>
      </xdr:nvGrpSpPr>
      <xdr:grpSpPr>
        <a:xfrm>
          <a:off x="40822" y="19761381"/>
          <a:ext cx="2525213" cy="630195"/>
          <a:chOff x="40822" y="1267641"/>
          <a:chExt cx="2570933" cy="630195"/>
        </a:xfrm>
      </xdr:grpSpPr>
      <xdr:pic>
        <xdr:nvPicPr>
          <xdr:cNvPr id="18" name="Picture 17">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9" name="Picture 18"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58</xdr:row>
      <xdr:rowOff>40821</xdr:rowOff>
    </xdr:from>
    <xdr:to>
      <xdr:col>4</xdr:col>
      <xdr:colOff>66675</xdr:colOff>
      <xdr:row>61</xdr:row>
      <xdr:rowOff>145236</xdr:rowOff>
    </xdr:to>
    <xdr:grpSp>
      <xdr:nvGrpSpPr>
        <xdr:cNvPr id="26" name="Group 25"/>
        <xdr:cNvGrpSpPr/>
      </xdr:nvGrpSpPr>
      <xdr:grpSpPr>
        <a:xfrm>
          <a:off x="40822" y="10426881"/>
          <a:ext cx="2525213" cy="630195"/>
          <a:chOff x="40822" y="1267641"/>
          <a:chExt cx="2570933" cy="630195"/>
        </a:xfrm>
      </xdr:grpSpPr>
      <xdr:pic>
        <xdr:nvPicPr>
          <xdr:cNvPr id="27" name="Picture 26">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8" name="Picture 27"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7</xdr:row>
      <xdr:rowOff>40821</xdr:rowOff>
    </xdr:from>
    <xdr:to>
      <xdr:col>4</xdr:col>
      <xdr:colOff>66675</xdr:colOff>
      <xdr:row>10</xdr:row>
      <xdr:rowOff>145236</xdr:rowOff>
    </xdr:to>
    <xdr:grpSp>
      <xdr:nvGrpSpPr>
        <xdr:cNvPr id="29" name="Group 28"/>
        <xdr:cNvGrpSpPr/>
      </xdr:nvGrpSpPr>
      <xdr:grpSpPr>
        <a:xfrm>
          <a:off x="40822" y="1267641"/>
          <a:ext cx="2525213" cy="630195"/>
          <a:chOff x="40822" y="1267641"/>
          <a:chExt cx="2570933" cy="630195"/>
        </a:xfrm>
      </xdr:grpSpPr>
      <xdr:pic>
        <xdr:nvPicPr>
          <xdr:cNvPr id="30" name="Picture 29">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1" name="Picture 30"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www.xl-viking.com/" TargetMode="External"/><Relationship Id="rId7" Type="http://schemas.openxmlformats.org/officeDocument/2006/relationships/printerSettings" Target="../printerSettings/printerSettings2.bin"/><Relationship Id="rId2" Type="http://schemas.openxmlformats.org/officeDocument/2006/relationships/hyperlink" Target="http://www.xl-viking.com/" TargetMode="External"/><Relationship Id="rId1" Type="http://schemas.openxmlformats.org/officeDocument/2006/relationships/hyperlink" Target="http://www.xl-viking.com/" TargetMode="External"/><Relationship Id="rId6" Type="http://schemas.openxmlformats.org/officeDocument/2006/relationships/hyperlink" Target="http://www.xl-viking.com/" TargetMode="External"/><Relationship Id="rId5" Type="http://schemas.openxmlformats.org/officeDocument/2006/relationships/hyperlink" Target="http://www.xl-viking.com/" TargetMode="External"/><Relationship Id="rId4"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R52" sqref="R52"/>
    </sheetView>
  </sheetViews>
  <sheetFormatPr defaultColWidth="9.109375" defaultRowHeight="15.6" x14ac:dyDescent="0.3"/>
  <cols>
    <col min="1" max="2" width="9.109375" style="15"/>
    <col min="3" max="3" width="10.6640625" style="15" bestFit="1" customWidth="1"/>
    <col min="4" max="11" width="9.109375" style="15"/>
    <col min="12" max="12" width="5.44140625" style="8" customWidth="1"/>
    <col min="13" max="17" width="5.33203125" style="58" customWidth="1"/>
    <col min="18" max="19" width="5.33203125" style="70" customWidth="1"/>
    <col min="20" max="25" width="9.109375" style="57"/>
    <col min="26" max="16384" width="9.109375" style="15"/>
  </cols>
  <sheetData>
    <row r="1" spans="1:25" s="8" customFormat="1" ht="13.8" x14ac:dyDescent="0.3">
      <c r="A1" s="1"/>
      <c r="B1" s="2" t="s">
        <v>40</v>
      </c>
      <c r="C1" s="3" t="s">
        <v>3</v>
      </c>
      <c r="D1" s="1"/>
      <c r="E1" s="1"/>
      <c r="F1" s="2" t="s">
        <v>41</v>
      </c>
      <c r="G1" s="4"/>
      <c r="H1" s="1"/>
      <c r="I1" s="1"/>
      <c r="J1" s="1"/>
      <c r="K1" s="1"/>
      <c r="M1" s="59"/>
      <c r="N1" s="59"/>
      <c r="O1" s="59"/>
      <c r="P1" s="59"/>
      <c r="Q1" s="59"/>
      <c r="R1" s="59"/>
      <c r="S1" s="59"/>
      <c r="T1" s="56"/>
      <c r="U1" s="56"/>
      <c r="V1" s="56"/>
      <c r="W1" s="68"/>
      <c r="X1" s="69"/>
      <c r="Y1" s="56"/>
    </row>
    <row r="2" spans="1:25" s="8" customFormat="1" ht="13.8" x14ac:dyDescent="0.3">
      <c r="A2" s="1"/>
      <c r="B2" s="2" t="s">
        <v>42</v>
      </c>
      <c r="C2" s="3" t="s">
        <v>43</v>
      </c>
      <c r="D2" s="1"/>
      <c r="E2" s="1"/>
      <c r="F2" s="2" t="s">
        <v>44</v>
      </c>
      <c r="G2" s="3"/>
      <c r="H2" s="1"/>
      <c r="I2" s="1"/>
      <c r="J2" s="1"/>
      <c r="K2" s="1"/>
      <c r="M2" s="59"/>
      <c r="N2" s="59"/>
      <c r="O2" s="59"/>
      <c r="P2" s="59"/>
      <c r="Q2" s="59"/>
      <c r="R2" s="59"/>
      <c r="S2" s="59"/>
      <c r="T2" s="56"/>
      <c r="U2" s="56"/>
      <c r="V2" s="56"/>
      <c r="W2" s="68"/>
      <c r="X2" s="69"/>
      <c r="Y2" s="56"/>
    </row>
    <row r="3" spans="1:25" s="8" customFormat="1" ht="13.8" x14ac:dyDescent="0.3">
      <c r="A3" s="1"/>
      <c r="B3" s="2" t="s">
        <v>1</v>
      </c>
      <c r="C3" s="5"/>
      <c r="D3" s="1"/>
      <c r="E3" s="1"/>
      <c r="F3" s="2" t="s">
        <v>2</v>
      </c>
      <c r="G3" s="3"/>
      <c r="H3" s="1"/>
      <c r="I3" s="1"/>
      <c r="J3" s="1"/>
      <c r="K3" s="1"/>
      <c r="M3" s="59"/>
      <c r="N3" s="59"/>
      <c r="O3" s="59"/>
      <c r="P3" s="59"/>
      <c r="Q3" s="59"/>
      <c r="R3" s="59"/>
      <c r="S3" s="59"/>
      <c r="T3" s="56"/>
      <c r="U3" s="56"/>
      <c r="V3" s="56"/>
      <c r="W3" s="68"/>
      <c r="X3" s="69"/>
      <c r="Y3" s="56"/>
    </row>
    <row r="4" spans="1:25" s="8" customFormat="1" ht="13.8" x14ac:dyDescent="0.3">
      <c r="A4" s="1"/>
      <c r="B4" s="2" t="s">
        <v>47</v>
      </c>
      <c r="C4" s="4"/>
      <c r="D4" s="1"/>
      <c r="E4" s="1"/>
      <c r="F4" s="2" t="s">
        <v>48</v>
      </c>
      <c r="G4" s="3" t="s">
        <v>49</v>
      </c>
      <c r="H4" s="1"/>
      <c r="I4" s="1"/>
      <c r="J4" s="1"/>
      <c r="K4" s="1"/>
      <c r="M4" s="59"/>
      <c r="N4" s="59"/>
      <c r="O4" s="59"/>
      <c r="P4" s="59"/>
      <c r="Q4" s="58"/>
      <c r="R4" s="70"/>
      <c r="S4" s="70"/>
      <c r="T4" s="56"/>
      <c r="U4" s="56"/>
      <c r="V4" s="56"/>
      <c r="W4" s="68"/>
      <c r="X4" s="69"/>
      <c r="Y4" s="56"/>
    </row>
    <row r="5" spans="1:25" s="8" customFormat="1" ht="13.8" x14ac:dyDescent="0.3">
      <c r="A5" s="1"/>
      <c r="B5" s="2" t="s">
        <v>50</v>
      </c>
      <c r="C5" s="4"/>
      <c r="D5" s="1"/>
      <c r="E5" s="2"/>
      <c r="F5" s="1"/>
      <c r="G5" s="1"/>
      <c r="H5" s="1"/>
      <c r="I5" s="1"/>
      <c r="J5" s="1"/>
      <c r="K5" s="1"/>
      <c r="M5" s="59"/>
      <c r="N5" s="59"/>
      <c r="O5" s="59"/>
      <c r="P5" s="59"/>
      <c r="Q5" s="58"/>
      <c r="R5" s="70"/>
      <c r="S5" s="70"/>
      <c r="T5" s="56"/>
      <c r="U5" s="56"/>
      <c r="V5" s="56"/>
      <c r="W5" s="68"/>
      <c r="X5" s="69"/>
      <c r="Y5" s="56"/>
    </row>
    <row r="6" spans="1:25" s="8" customFormat="1" ht="13.8" x14ac:dyDescent="0.3">
      <c r="A6" s="1"/>
      <c r="B6" s="1" t="s">
        <v>51</v>
      </c>
      <c r="C6" s="6"/>
      <c r="D6" s="1"/>
      <c r="E6" s="1"/>
      <c r="F6" s="1"/>
      <c r="G6" s="1"/>
      <c r="H6" s="1"/>
      <c r="I6" s="1"/>
      <c r="J6" s="1"/>
      <c r="K6" s="1"/>
      <c r="M6" s="59"/>
      <c r="N6" s="59"/>
      <c r="O6" s="59"/>
      <c r="P6" s="59"/>
      <c r="Q6" s="58"/>
      <c r="R6" s="70"/>
      <c r="S6" s="70"/>
      <c r="T6" s="56"/>
      <c r="U6" s="56"/>
      <c r="V6" s="56"/>
      <c r="W6" s="68"/>
      <c r="X6" s="69"/>
      <c r="Y6" s="56"/>
    </row>
    <row r="7" spans="1:25" s="8" customFormat="1" ht="13.8" x14ac:dyDescent="0.3">
      <c r="A7" s="1"/>
      <c r="B7" s="1"/>
      <c r="C7" s="1"/>
      <c r="D7" s="1"/>
      <c r="E7" s="1"/>
      <c r="F7" s="1"/>
      <c r="G7" s="1"/>
      <c r="H7" s="1"/>
      <c r="I7" s="1"/>
      <c r="J7" s="1"/>
      <c r="K7" s="1"/>
      <c r="M7" s="59"/>
      <c r="N7" s="59"/>
      <c r="O7" s="59"/>
      <c r="P7" s="59"/>
      <c r="Q7" s="58"/>
      <c r="R7" s="70"/>
      <c r="S7" s="70"/>
      <c r="T7" s="56"/>
      <c r="U7" s="56"/>
      <c r="V7" s="56"/>
      <c r="W7" s="68"/>
      <c r="X7" s="69"/>
      <c r="Y7" s="56"/>
    </row>
    <row r="8" spans="1:25" s="8" customFormat="1" ht="13.8" x14ac:dyDescent="0.3">
      <c r="A8" s="7"/>
      <c r="E8" s="9"/>
      <c r="F8" s="10"/>
      <c r="H8" s="11"/>
      <c r="I8" s="9"/>
      <c r="J8" s="12"/>
      <c r="K8" s="13"/>
      <c r="L8" s="54"/>
      <c r="M8" s="59"/>
      <c r="N8" s="59"/>
      <c r="O8" s="59"/>
      <c r="P8" s="59"/>
      <c r="Q8" s="58"/>
      <c r="R8" s="70"/>
      <c r="S8" s="70"/>
      <c r="T8" s="56"/>
      <c r="U8" s="56"/>
      <c r="V8" s="56"/>
      <c r="W8" s="56"/>
      <c r="X8" s="56"/>
      <c r="Y8" s="56"/>
    </row>
    <row r="9" spans="1:25" s="8" customFormat="1" ht="13.8" x14ac:dyDescent="0.3">
      <c r="E9" s="9"/>
      <c r="F9" s="11"/>
      <c r="H9" s="11"/>
      <c r="I9" s="9"/>
      <c r="J9" s="13"/>
      <c r="K9" s="13"/>
      <c r="L9" s="54"/>
      <c r="M9" s="59"/>
      <c r="N9" s="59"/>
      <c r="O9" s="59"/>
      <c r="P9" s="59"/>
      <c r="Q9" s="58"/>
      <c r="R9" s="70"/>
      <c r="S9" s="70"/>
      <c r="T9" s="56"/>
      <c r="U9" s="56"/>
      <c r="V9" s="56"/>
      <c r="W9" s="56"/>
      <c r="X9" s="56"/>
      <c r="Y9" s="56"/>
    </row>
    <row r="10" spans="1:25" s="8" customFormat="1" ht="13.8" x14ac:dyDescent="0.3">
      <c r="E10" s="9"/>
      <c r="F10" s="11"/>
      <c r="H10" s="11"/>
      <c r="I10" s="9"/>
      <c r="J10" s="10"/>
      <c r="K10" s="11"/>
      <c r="L10" s="54"/>
      <c r="M10" s="59"/>
      <c r="N10" s="59"/>
      <c r="O10" s="59"/>
      <c r="P10" s="59"/>
      <c r="Q10" s="58"/>
      <c r="R10" s="70"/>
      <c r="S10" s="70"/>
      <c r="T10" s="56"/>
      <c r="U10" s="56"/>
      <c r="V10" s="56"/>
      <c r="W10" s="56"/>
      <c r="X10" s="56"/>
      <c r="Y10" s="56"/>
    </row>
    <row r="11" spans="1:25" s="8" customFormat="1" ht="13.8" x14ac:dyDescent="0.3">
      <c r="E11" s="9"/>
      <c r="F11" s="11"/>
      <c r="I11" s="14"/>
      <c r="J11" s="10"/>
      <c r="M11" s="59"/>
      <c r="N11" s="59"/>
      <c r="O11" s="59"/>
      <c r="P11" s="59"/>
      <c r="Q11" s="59"/>
      <c r="R11" s="59"/>
      <c r="S11" s="59"/>
      <c r="T11" s="56"/>
      <c r="U11" s="56"/>
      <c r="V11" s="56"/>
      <c r="W11" s="56"/>
      <c r="X11" s="56"/>
      <c r="Y11" s="56"/>
    </row>
    <row r="12" spans="1:25" x14ac:dyDescent="0.3">
      <c r="C12" s="16" t="str">
        <f>G4</f>
        <v>IMPORTANT INFORMATION</v>
      </c>
      <c r="M12" s="59"/>
      <c r="N12" s="59"/>
      <c r="O12" s="59"/>
      <c r="P12" s="59"/>
      <c r="Q12" s="60"/>
      <c r="R12" s="60"/>
      <c r="S12" s="60"/>
    </row>
    <row r="13" spans="1:25" s="8" customFormat="1" ht="13.8" x14ac:dyDescent="0.3">
      <c r="M13" s="59"/>
      <c r="N13" s="59"/>
      <c r="O13" s="59"/>
      <c r="P13" s="59"/>
      <c r="Q13" s="59"/>
      <c r="R13" s="59"/>
      <c r="S13" s="59"/>
      <c r="T13" s="56"/>
      <c r="U13" s="56"/>
      <c r="V13" s="56"/>
      <c r="W13" s="56"/>
      <c r="X13" s="56"/>
      <c r="Y13" s="56"/>
    </row>
    <row r="14" spans="1:25" s="8" customFormat="1" ht="13.8" x14ac:dyDescent="0.3">
      <c r="B14" s="17" t="s">
        <v>55</v>
      </c>
      <c r="M14" s="59"/>
      <c r="N14" s="59"/>
      <c r="O14" s="59"/>
      <c r="P14" s="59"/>
      <c r="Q14" s="59"/>
      <c r="R14" s="59"/>
      <c r="S14" s="59"/>
      <c r="T14" s="56"/>
      <c r="U14" s="56"/>
      <c r="V14" s="56"/>
      <c r="W14" s="56"/>
      <c r="X14" s="56"/>
      <c r="Y14" s="56"/>
    </row>
    <row r="15" spans="1:25" s="8" customFormat="1" ht="13.8" x14ac:dyDescent="0.3">
      <c r="A15" s="18"/>
      <c r="K15" s="18"/>
      <c r="M15" s="58"/>
      <c r="N15" s="58"/>
      <c r="O15" s="58"/>
      <c r="P15" s="58"/>
      <c r="Q15" s="58"/>
      <c r="R15" s="70"/>
      <c r="S15" s="70"/>
      <c r="T15" s="56"/>
      <c r="U15" s="56"/>
      <c r="V15" s="56"/>
      <c r="W15" s="56"/>
      <c r="X15" s="56"/>
      <c r="Y15" s="56"/>
    </row>
    <row r="16" spans="1:25" s="8" customFormat="1" ht="12.75" customHeight="1" x14ac:dyDescent="0.3">
      <c r="B16" s="74" t="s">
        <v>77</v>
      </c>
      <c r="C16" s="74"/>
      <c r="D16" s="74"/>
      <c r="E16" s="74"/>
      <c r="F16" s="74"/>
      <c r="G16" s="74"/>
      <c r="H16" s="74"/>
      <c r="I16" s="74"/>
      <c r="J16" s="74"/>
      <c r="M16" s="58"/>
      <c r="N16" s="58"/>
      <c r="O16" s="58"/>
      <c r="P16" s="58"/>
      <c r="Q16" s="58"/>
      <c r="R16" s="70"/>
      <c r="S16" s="70"/>
      <c r="T16" s="56"/>
      <c r="U16" s="56"/>
      <c r="V16" s="56"/>
      <c r="W16" s="56"/>
      <c r="X16" s="56"/>
      <c r="Y16" s="56"/>
    </row>
    <row r="17" spans="1:25" s="8" customFormat="1" ht="13.8" x14ac:dyDescent="0.3">
      <c r="B17" s="74"/>
      <c r="C17" s="74"/>
      <c r="D17" s="74"/>
      <c r="E17" s="74"/>
      <c r="F17" s="74"/>
      <c r="G17" s="74"/>
      <c r="H17" s="74"/>
      <c r="I17" s="74"/>
      <c r="J17" s="74"/>
      <c r="M17" s="58"/>
      <c r="N17" s="58"/>
      <c r="O17" s="58"/>
      <c r="P17" s="58"/>
      <c r="Q17" s="58"/>
      <c r="R17" s="70"/>
      <c r="S17" s="70"/>
      <c r="T17" s="56"/>
      <c r="U17" s="56"/>
      <c r="V17" s="56"/>
      <c r="W17" s="56"/>
      <c r="X17" s="56"/>
      <c r="Y17" s="56"/>
    </row>
    <row r="18" spans="1:25" s="8" customFormat="1" ht="13.8" x14ac:dyDescent="0.3">
      <c r="B18" s="74"/>
      <c r="C18" s="74"/>
      <c r="D18" s="74"/>
      <c r="E18" s="74"/>
      <c r="F18" s="74"/>
      <c r="G18" s="74"/>
      <c r="H18" s="74"/>
      <c r="I18" s="74"/>
      <c r="J18" s="74"/>
      <c r="M18" s="58"/>
      <c r="N18" s="58"/>
      <c r="O18" s="58"/>
      <c r="P18" s="58"/>
      <c r="Q18" s="58"/>
      <c r="R18" s="70"/>
      <c r="S18" s="70"/>
      <c r="T18" s="56"/>
      <c r="U18" s="56"/>
      <c r="V18" s="56"/>
      <c r="W18" s="56"/>
      <c r="X18" s="56"/>
      <c r="Y18" s="56"/>
    </row>
    <row r="19" spans="1:25" s="8" customFormat="1" ht="13.8" x14ac:dyDescent="0.3">
      <c r="B19" s="74"/>
      <c r="C19" s="74"/>
      <c r="D19" s="74"/>
      <c r="E19" s="74"/>
      <c r="F19" s="74"/>
      <c r="G19" s="74"/>
      <c r="H19" s="74"/>
      <c r="I19" s="74"/>
      <c r="J19" s="74"/>
      <c r="M19" s="58"/>
      <c r="N19" s="58"/>
      <c r="O19" s="58"/>
      <c r="P19" s="58"/>
      <c r="Q19" s="58"/>
      <c r="R19" s="70"/>
      <c r="S19" s="70"/>
      <c r="T19" s="56"/>
      <c r="U19" s="56"/>
      <c r="V19" s="56"/>
      <c r="W19" s="56"/>
      <c r="X19" s="56"/>
      <c r="Y19" s="56"/>
    </row>
    <row r="20" spans="1:25" s="8" customFormat="1" ht="12.75" customHeight="1" x14ac:dyDescent="0.3">
      <c r="A20" s="18"/>
      <c r="B20" s="19" t="s">
        <v>75</v>
      </c>
      <c r="C20" s="18"/>
      <c r="D20" s="18"/>
      <c r="E20" s="18"/>
      <c r="F20" s="18"/>
      <c r="G20" s="18"/>
      <c r="H20" s="18"/>
      <c r="I20" s="18"/>
      <c r="J20" s="18"/>
      <c r="K20" s="18"/>
      <c r="M20" s="58"/>
      <c r="N20" s="58"/>
      <c r="O20" s="58"/>
      <c r="P20" s="58"/>
      <c r="Q20" s="58"/>
      <c r="R20" s="70"/>
      <c r="S20" s="70"/>
      <c r="T20" s="56"/>
      <c r="U20" s="56"/>
      <c r="V20" s="56"/>
      <c r="W20" s="56"/>
      <c r="X20" s="56"/>
      <c r="Y20" s="56"/>
    </row>
    <row r="21" spans="1:25" s="8" customFormat="1" ht="13.8" x14ac:dyDescent="0.3">
      <c r="A21" s="18"/>
      <c r="B21" s="19"/>
      <c r="C21" s="18"/>
      <c r="D21" s="18"/>
      <c r="E21" s="18"/>
      <c r="F21" s="18"/>
      <c r="G21" s="18"/>
      <c r="H21" s="18"/>
      <c r="I21" s="18"/>
      <c r="J21" s="18"/>
      <c r="K21" s="18"/>
      <c r="M21" s="58"/>
      <c r="N21" s="58"/>
      <c r="O21" s="58"/>
      <c r="P21" s="58"/>
      <c r="Q21" s="58"/>
      <c r="R21" s="70"/>
      <c r="S21" s="70"/>
      <c r="T21" s="56"/>
      <c r="U21" s="56"/>
      <c r="V21" s="56"/>
      <c r="W21" s="56"/>
      <c r="X21" s="56"/>
      <c r="Y21" s="56"/>
    </row>
    <row r="22" spans="1:25" s="8" customFormat="1" ht="13.8" x14ac:dyDescent="0.3">
      <c r="A22" s="18"/>
      <c r="B22" s="74" t="s">
        <v>78</v>
      </c>
      <c r="C22" s="74"/>
      <c r="D22" s="74"/>
      <c r="E22" s="74"/>
      <c r="F22" s="74"/>
      <c r="G22" s="74"/>
      <c r="H22" s="74"/>
      <c r="I22" s="74"/>
      <c r="J22" s="74"/>
      <c r="K22" s="18"/>
      <c r="M22" s="58"/>
      <c r="N22" s="58"/>
      <c r="O22" s="58"/>
      <c r="P22" s="58"/>
      <c r="Q22" s="58"/>
      <c r="R22" s="70"/>
      <c r="S22" s="70"/>
      <c r="T22" s="56"/>
      <c r="U22" s="56"/>
      <c r="V22" s="56"/>
      <c r="W22" s="56"/>
      <c r="X22" s="56"/>
      <c r="Y22" s="56"/>
    </row>
    <row r="23" spans="1:25" s="8" customFormat="1" ht="13.8" x14ac:dyDescent="0.3">
      <c r="A23" s="18"/>
      <c r="B23" s="74"/>
      <c r="C23" s="74"/>
      <c r="D23" s="74"/>
      <c r="E23" s="74"/>
      <c r="F23" s="74"/>
      <c r="G23" s="74"/>
      <c r="H23" s="74"/>
      <c r="I23" s="74"/>
      <c r="J23" s="74"/>
      <c r="K23" s="18"/>
      <c r="M23" s="58"/>
      <c r="N23" s="58"/>
      <c r="O23" s="58"/>
      <c r="P23" s="58"/>
      <c r="Q23" s="58"/>
      <c r="R23" s="70"/>
      <c r="S23" s="71"/>
      <c r="T23" s="56"/>
      <c r="U23" s="56"/>
      <c r="V23" s="56"/>
      <c r="W23" s="56"/>
      <c r="X23" s="56"/>
      <c r="Y23" s="56"/>
    </row>
    <row r="24" spans="1:25" s="8" customFormat="1" ht="13.8" x14ac:dyDescent="0.3">
      <c r="A24" s="18"/>
      <c r="B24" s="74"/>
      <c r="C24" s="74"/>
      <c r="D24" s="74"/>
      <c r="E24" s="74"/>
      <c r="F24" s="74"/>
      <c r="G24" s="74"/>
      <c r="H24" s="74"/>
      <c r="I24" s="74"/>
      <c r="J24" s="74"/>
      <c r="K24" s="18"/>
      <c r="M24" s="58"/>
      <c r="N24" s="58"/>
      <c r="O24" s="58"/>
      <c r="P24" s="58"/>
      <c r="Q24" s="58"/>
      <c r="R24" s="70"/>
      <c r="S24" s="71"/>
      <c r="T24" s="56"/>
      <c r="U24" s="56"/>
      <c r="V24" s="56"/>
      <c r="W24" s="56"/>
      <c r="X24" s="56"/>
      <c r="Y24" s="56"/>
    </row>
    <row r="25" spans="1:25" s="8" customFormat="1" ht="12.75" customHeight="1" x14ac:dyDescent="0.3">
      <c r="A25" s="18"/>
      <c r="B25" s="72"/>
      <c r="C25" s="72"/>
      <c r="D25" s="72"/>
      <c r="E25" s="72"/>
      <c r="F25" s="77" t="s">
        <v>87</v>
      </c>
      <c r="G25" s="72"/>
      <c r="H25" s="72"/>
      <c r="I25" s="72"/>
      <c r="J25" s="72"/>
      <c r="K25" s="18"/>
      <c r="M25" s="58"/>
      <c r="N25" s="58"/>
      <c r="O25" s="58"/>
      <c r="P25" s="58"/>
      <c r="Q25" s="58"/>
      <c r="R25" s="70"/>
      <c r="S25" s="70"/>
      <c r="T25" s="56"/>
      <c r="U25" s="56"/>
      <c r="V25" s="56"/>
      <c r="W25" s="56"/>
      <c r="X25" s="56"/>
      <c r="Y25" s="56"/>
    </row>
    <row r="26" spans="1:25" s="8" customFormat="1" ht="13.8" x14ac:dyDescent="0.3">
      <c r="A26" s="18"/>
      <c r="B26" s="74" t="s">
        <v>79</v>
      </c>
      <c r="C26" s="74"/>
      <c r="D26" s="74"/>
      <c r="E26" s="74"/>
      <c r="F26" s="74"/>
      <c r="G26" s="74"/>
      <c r="H26" s="74"/>
      <c r="I26" s="74"/>
      <c r="J26" s="74"/>
      <c r="K26" s="18"/>
      <c r="M26" s="58"/>
      <c r="N26" s="58"/>
      <c r="O26" s="58"/>
      <c r="P26" s="58"/>
      <c r="Q26" s="58"/>
      <c r="R26" s="70"/>
      <c r="S26" s="70"/>
      <c r="T26" s="56"/>
      <c r="U26" s="56"/>
      <c r="V26" s="56"/>
      <c r="W26" s="56"/>
      <c r="X26" s="56"/>
      <c r="Y26" s="56"/>
    </row>
    <row r="27" spans="1:25" s="8" customFormat="1" ht="13.8" x14ac:dyDescent="0.3">
      <c r="A27" s="18"/>
      <c r="B27" s="74"/>
      <c r="C27" s="74"/>
      <c r="D27" s="74"/>
      <c r="E27" s="74"/>
      <c r="F27" s="74"/>
      <c r="G27" s="74"/>
      <c r="H27" s="74"/>
      <c r="I27" s="74"/>
      <c r="J27" s="74"/>
      <c r="K27" s="18"/>
      <c r="M27" s="58"/>
      <c r="N27" s="58"/>
      <c r="O27" s="58"/>
      <c r="P27" s="58"/>
      <c r="Q27" s="58"/>
      <c r="R27" s="70"/>
      <c r="S27" s="70"/>
      <c r="T27" s="56"/>
      <c r="U27" s="56"/>
      <c r="V27" s="56"/>
      <c r="W27" s="56"/>
      <c r="X27" s="56"/>
      <c r="Y27" s="56"/>
    </row>
    <row r="28" spans="1:25" s="8" customFormat="1" ht="13.8" x14ac:dyDescent="0.3">
      <c r="A28" s="18"/>
      <c r="B28" s="72"/>
      <c r="C28" s="72"/>
      <c r="D28" s="72"/>
      <c r="E28" s="72"/>
      <c r="F28" s="72"/>
      <c r="G28" s="72"/>
      <c r="H28" s="72"/>
      <c r="I28" s="72"/>
      <c r="J28" s="72"/>
      <c r="K28" s="18"/>
      <c r="M28" s="58"/>
      <c r="N28" s="58"/>
      <c r="O28" s="58"/>
      <c r="P28" s="58"/>
      <c r="Q28" s="58"/>
      <c r="R28" s="70"/>
      <c r="S28" s="70"/>
      <c r="T28" s="56"/>
      <c r="U28" s="56"/>
      <c r="V28" s="56"/>
      <c r="W28" s="56"/>
      <c r="X28" s="56"/>
      <c r="Y28" s="56"/>
    </row>
    <row r="29" spans="1:25" s="8" customFormat="1" ht="13.8" x14ac:dyDescent="0.3">
      <c r="A29" s="18"/>
      <c r="B29" s="74" t="s">
        <v>80</v>
      </c>
      <c r="C29" s="74"/>
      <c r="D29" s="74"/>
      <c r="E29" s="74"/>
      <c r="F29" s="74"/>
      <c r="G29" s="74"/>
      <c r="H29" s="74"/>
      <c r="I29" s="74"/>
      <c r="J29" s="74"/>
      <c r="K29" s="18"/>
      <c r="M29" s="58"/>
      <c r="N29" s="58"/>
      <c r="O29" s="58"/>
      <c r="P29" s="58"/>
      <c r="Q29" s="58"/>
      <c r="R29" s="70"/>
      <c r="S29" s="70"/>
      <c r="T29" s="56"/>
      <c r="U29" s="56"/>
      <c r="V29" s="56"/>
      <c r="W29" s="56"/>
      <c r="X29" s="56"/>
      <c r="Y29" s="56"/>
    </row>
    <row r="30" spans="1:25" s="8" customFormat="1" ht="13.8" x14ac:dyDescent="0.3">
      <c r="A30" s="18"/>
      <c r="B30" s="74"/>
      <c r="C30" s="74"/>
      <c r="D30" s="74"/>
      <c r="E30" s="74"/>
      <c r="F30" s="74"/>
      <c r="G30" s="74"/>
      <c r="H30" s="74"/>
      <c r="I30" s="74"/>
      <c r="J30" s="74"/>
      <c r="K30" s="18"/>
      <c r="M30" s="58"/>
      <c r="N30" s="58"/>
      <c r="O30" s="58"/>
      <c r="P30" s="58"/>
      <c r="Q30" s="58"/>
      <c r="R30" s="70"/>
      <c r="S30" s="70"/>
      <c r="T30" s="56"/>
      <c r="U30" s="56"/>
      <c r="V30" s="56"/>
      <c r="W30" s="56"/>
      <c r="X30" s="56"/>
      <c r="Y30" s="56"/>
    </row>
    <row r="31" spans="1:25" s="8" customFormat="1" ht="12.75" customHeight="1" x14ac:dyDescent="0.3">
      <c r="A31" s="18"/>
      <c r="B31" s="74"/>
      <c r="C31" s="74"/>
      <c r="D31" s="74"/>
      <c r="E31" s="74"/>
      <c r="F31" s="74"/>
      <c r="G31" s="74"/>
      <c r="H31" s="74"/>
      <c r="I31" s="74"/>
      <c r="J31" s="74"/>
      <c r="K31" s="18"/>
      <c r="M31" s="58"/>
      <c r="N31" s="58"/>
      <c r="O31" s="58"/>
      <c r="P31" s="58"/>
      <c r="Q31" s="58"/>
      <c r="R31" s="70"/>
      <c r="S31" s="70"/>
      <c r="T31" s="56"/>
      <c r="U31" s="56"/>
      <c r="V31" s="56"/>
      <c r="W31" s="56"/>
      <c r="X31" s="56"/>
      <c r="Y31" s="56"/>
    </row>
    <row r="32" spans="1:25" s="8" customFormat="1" ht="13.8" x14ac:dyDescent="0.3">
      <c r="A32" s="18"/>
      <c r="B32" s="74"/>
      <c r="C32" s="74"/>
      <c r="D32" s="74"/>
      <c r="E32" s="74"/>
      <c r="F32" s="74"/>
      <c r="G32" s="74"/>
      <c r="H32" s="74"/>
      <c r="I32" s="74"/>
      <c r="J32" s="74"/>
      <c r="K32" s="18"/>
      <c r="M32" s="58"/>
      <c r="N32" s="58"/>
      <c r="O32" s="58"/>
      <c r="P32" s="58"/>
      <c r="Q32" s="58"/>
      <c r="R32" s="70"/>
      <c r="S32" s="70"/>
      <c r="T32" s="56"/>
      <c r="U32" s="56"/>
      <c r="V32" s="56"/>
      <c r="W32" s="56"/>
      <c r="X32" s="56"/>
      <c r="Y32" s="56"/>
    </row>
    <row r="33" spans="1:25" s="8" customFormat="1" ht="12.75" customHeight="1" x14ac:dyDescent="0.3">
      <c r="A33" s="18"/>
      <c r="B33" s="74"/>
      <c r="C33" s="74"/>
      <c r="D33" s="74"/>
      <c r="E33" s="74"/>
      <c r="F33" s="74"/>
      <c r="G33" s="74"/>
      <c r="H33" s="74"/>
      <c r="I33" s="74"/>
      <c r="J33" s="74"/>
      <c r="K33" s="18"/>
      <c r="M33" s="58"/>
      <c r="N33" s="58"/>
      <c r="O33" s="58"/>
      <c r="P33" s="58"/>
      <c r="Q33" s="58"/>
      <c r="R33" s="70"/>
      <c r="S33" s="70"/>
      <c r="T33" s="56"/>
      <c r="U33" s="56"/>
      <c r="V33" s="56"/>
      <c r="W33" s="56"/>
      <c r="X33" s="56"/>
      <c r="Y33" s="56"/>
    </row>
    <row r="34" spans="1:25" s="8" customFormat="1" ht="13.8" x14ac:dyDescent="0.3">
      <c r="A34" s="18"/>
      <c r="B34" s="72"/>
      <c r="C34" s="72"/>
      <c r="D34" s="78" t="s">
        <v>56</v>
      </c>
      <c r="E34" s="78"/>
      <c r="F34" s="78"/>
      <c r="G34" s="78"/>
      <c r="H34" s="78"/>
      <c r="I34" s="72"/>
      <c r="J34" s="72"/>
      <c r="K34" s="18"/>
      <c r="M34" s="58"/>
      <c r="N34" s="58"/>
      <c r="O34" s="58"/>
      <c r="P34" s="58"/>
      <c r="Q34" s="58"/>
      <c r="R34" s="70"/>
      <c r="S34" s="71"/>
      <c r="T34" s="56"/>
      <c r="U34" s="56"/>
      <c r="V34" s="56"/>
      <c r="W34" s="56"/>
      <c r="X34" s="56"/>
      <c r="Y34" s="56"/>
    </row>
    <row r="35" spans="1:25" s="8" customFormat="1" ht="13.8" x14ac:dyDescent="0.3">
      <c r="A35" s="18"/>
      <c r="B35" s="18"/>
      <c r="C35" s="18"/>
      <c r="I35" s="18"/>
      <c r="J35" s="18"/>
      <c r="K35" s="18"/>
      <c r="M35" s="58"/>
      <c r="N35" s="58"/>
      <c r="O35" s="58"/>
      <c r="P35" s="58"/>
      <c r="Q35" s="58"/>
      <c r="R35" s="70"/>
      <c r="S35" s="71"/>
      <c r="T35" s="56"/>
      <c r="U35" s="56"/>
      <c r="V35" s="56"/>
      <c r="W35" s="56"/>
      <c r="X35" s="56"/>
      <c r="Y35" s="56"/>
    </row>
    <row r="36" spans="1:25" s="8" customFormat="1" ht="12.75" customHeight="1" x14ac:dyDescent="0.3">
      <c r="A36" s="18"/>
      <c r="B36" s="19" t="s">
        <v>57</v>
      </c>
      <c r="C36" s="18"/>
      <c r="D36" s="18"/>
      <c r="E36" s="18"/>
      <c r="F36" s="79"/>
      <c r="G36" s="18"/>
      <c r="H36" s="18"/>
      <c r="I36" s="18"/>
      <c r="J36" s="18"/>
      <c r="K36" s="18"/>
      <c r="M36" s="58"/>
      <c r="N36" s="58"/>
      <c r="O36" s="58"/>
      <c r="P36" s="58"/>
      <c r="Q36" s="58"/>
      <c r="R36" s="70"/>
      <c r="S36" s="70"/>
      <c r="T36" s="56"/>
      <c r="U36" s="56"/>
      <c r="V36" s="56"/>
      <c r="W36" s="56"/>
      <c r="X36" s="56"/>
      <c r="Y36" s="56"/>
    </row>
    <row r="37" spans="1:25" s="8" customFormat="1" ht="13.8" x14ac:dyDescent="0.3">
      <c r="A37" s="18"/>
      <c r="B37" s="19"/>
      <c r="C37" s="18"/>
      <c r="D37" s="18"/>
      <c r="E37" s="18"/>
      <c r="F37" s="79"/>
      <c r="G37" s="18"/>
      <c r="H37" s="18"/>
      <c r="I37" s="18"/>
      <c r="J37" s="18"/>
      <c r="K37" s="18"/>
      <c r="M37" s="58"/>
      <c r="N37" s="58"/>
      <c r="O37" s="58"/>
      <c r="P37" s="58"/>
      <c r="Q37" s="58"/>
      <c r="R37" s="70"/>
      <c r="S37" s="70"/>
      <c r="T37" s="56"/>
      <c r="U37" s="56"/>
      <c r="V37" s="56"/>
      <c r="W37" s="56"/>
      <c r="X37" s="56"/>
      <c r="Y37" s="56"/>
    </row>
    <row r="38" spans="1:25" s="8" customFormat="1" ht="13.8" x14ac:dyDescent="0.3">
      <c r="A38" s="18"/>
      <c r="B38" s="74" t="s">
        <v>81</v>
      </c>
      <c r="C38" s="74"/>
      <c r="D38" s="74"/>
      <c r="E38" s="74"/>
      <c r="F38" s="74"/>
      <c r="G38" s="74"/>
      <c r="H38" s="74"/>
      <c r="I38" s="74"/>
      <c r="J38" s="74"/>
      <c r="K38" s="18"/>
      <c r="M38" s="58"/>
      <c r="N38" s="58"/>
      <c r="O38" s="58"/>
      <c r="P38" s="58"/>
      <c r="Q38" s="58"/>
      <c r="R38" s="70"/>
      <c r="S38" s="70"/>
      <c r="T38" s="56"/>
      <c r="U38" s="56"/>
      <c r="V38" s="56"/>
      <c r="W38" s="56"/>
      <c r="X38" s="56"/>
      <c r="Y38" s="56"/>
    </row>
    <row r="39" spans="1:25" s="8" customFormat="1" ht="13.8" x14ac:dyDescent="0.3">
      <c r="A39" s="18"/>
      <c r="B39" s="74"/>
      <c r="C39" s="74"/>
      <c r="D39" s="74"/>
      <c r="E39" s="74"/>
      <c r="F39" s="74"/>
      <c r="G39" s="74"/>
      <c r="H39" s="74"/>
      <c r="I39" s="74"/>
      <c r="J39" s="74"/>
      <c r="K39" s="18"/>
      <c r="M39" s="58"/>
      <c r="N39" s="58"/>
      <c r="O39" s="58"/>
      <c r="P39" s="58"/>
      <c r="Q39" s="58"/>
      <c r="R39" s="70"/>
      <c r="S39" s="70"/>
      <c r="T39" s="56"/>
      <c r="U39" s="56"/>
      <c r="V39" s="56"/>
      <c r="W39" s="56"/>
      <c r="X39" s="56"/>
      <c r="Y39" s="56"/>
    </row>
    <row r="40" spans="1:25" s="8" customFormat="1" ht="13.8" x14ac:dyDescent="0.3">
      <c r="A40" s="18"/>
      <c r="B40" s="72"/>
      <c r="C40" s="72"/>
      <c r="D40" s="72"/>
      <c r="E40" s="72"/>
      <c r="F40" s="72"/>
      <c r="G40" s="72"/>
      <c r="H40" s="72"/>
      <c r="I40" s="72"/>
      <c r="J40" s="72"/>
      <c r="K40" s="18"/>
      <c r="M40" s="58"/>
      <c r="N40" s="58"/>
      <c r="O40" s="58"/>
      <c r="P40" s="58"/>
      <c r="Q40" s="58"/>
      <c r="R40" s="70"/>
      <c r="S40" s="70"/>
      <c r="T40" s="56"/>
      <c r="U40" s="56"/>
      <c r="V40" s="56"/>
      <c r="W40" s="56"/>
      <c r="X40" s="56"/>
      <c r="Y40" s="56"/>
    </row>
    <row r="41" spans="1:25" s="8" customFormat="1" ht="13.8" x14ac:dyDescent="0.3">
      <c r="A41" s="18"/>
      <c r="B41" s="74" t="s">
        <v>82</v>
      </c>
      <c r="C41" s="74"/>
      <c r="D41" s="74"/>
      <c r="E41" s="74"/>
      <c r="F41" s="74"/>
      <c r="G41" s="74"/>
      <c r="H41" s="74"/>
      <c r="I41" s="74"/>
      <c r="J41" s="74"/>
      <c r="K41" s="18"/>
      <c r="M41" s="58"/>
      <c r="N41" s="58"/>
      <c r="O41" s="58"/>
      <c r="P41" s="58"/>
      <c r="Q41" s="58"/>
      <c r="R41" s="70"/>
      <c r="S41" s="70"/>
      <c r="T41" s="56"/>
      <c r="U41" s="56"/>
      <c r="V41" s="56"/>
      <c r="W41" s="56"/>
      <c r="X41" s="56"/>
      <c r="Y41" s="56"/>
    </row>
    <row r="42" spans="1:25" s="8" customFormat="1" ht="13.8" x14ac:dyDescent="0.3">
      <c r="A42" s="18"/>
      <c r="B42" s="74"/>
      <c r="C42" s="74"/>
      <c r="D42" s="74"/>
      <c r="E42" s="74"/>
      <c r="F42" s="74"/>
      <c r="G42" s="74"/>
      <c r="H42" s="74"/>
      <c r="I42" s="74"/>
      <c r="J42" s="74"/>
      <c r="K42" s="18"/>
      <c r="M42" s="58"/>
      <c r="N42" s="58"/>
      <c r="O42" s="58"/>
      <c r="P42" s="58"/>
      <c r="Q42" s="58"/>
      <c r="R42" s="70"/>
      <c r="S42" s="70"/>
      <c r="T42" s="56"/>
      <c r="U42" s="56"/>
      <c r="V42" s="56"/>
      <c r="W42" s="56"/>
      <c r="X42" s="56"/>
      <c r="Y42" s="56"/>
    </row>
    <row r="43" spans="1:25" s="8" customFormat="1" ht="13.8" x14ac:dyDescent="0.3">
      <c r="A43" s="18"/>
      <c r="B43" s="74"/>
      <c r="C43" s="74"/>
      <c r="D43" s="74"/>
      <c r="E43" s="74"/>
      <c r="F43" s="74"/>
      <c r="G43" s="74"/>
      <c r="H43" s="74"/>
      <c r="I43" s="74"/>
      <c r="J43" s="74"/>
      <c r="K43" s="18"/>
      <c r="M43" s="58"/>
      <c r="N43" s="58"/>
      <c r="O43" s="58"/>
      <c r="P43" s="58"/>
      <c r="Q43" s="58"/>
      <c r="R43" s="70"/>
      <c r="S43" s="70"/>
      <c r="T43" s="56"/>
      <c r="U43" s="56"/>
      <c r="V43" s="56"/>
      <c r="W43" s="56"/>
      <c r="X43" s="56"/>
      <c r="Y43" s="56"/>
    </row>
    <row r="44" spans="1:25" s="8" customFormat="1" ht="13.8" x14ac:dyDescent="0.3">
      <c r="A44" s="18"/>
      <c r="B44" s="72"/>
      <c r="C44" s="72"/>
      <c r="D44" s="72"/>
      <c r="E44" s="72"/>
      <c r="F44" s="72"/>
      <c r="G44" s="72"/>
      <c r="H44" s="72"/>
      <c r="I44" s="72"/>
      <c r="J44" s="72"/>
      <c r="K44" s="18"/>
      <c r="M44" s="58"/>
      <c r="N44" s="58"/>
      <c r="O44" s="58"/>
      <c r="P44" s="58"/>
      <c r="Q44" s="58"/>
      <c r="R44" s="70"/>
      <c r="S44" s="70"/>
      <c r="T44" s="56"/>
      <c r="U44" s="56"/>
      <c r="V44" s="56"/>
      <c r="W44" s="56"/>
      <c r="X44" s="56"/>
      <c r="Y44" s="56"/>
    </row>
    <row r="45" spans="1:25" s="8" customFormat="1" ht="12.75" customHeight="1" x14ac:dyDescent="0.3">
      <c r="A45" s="18"/>
      <c r="B45" s="74" t="s">
        <v>76</v>
      </c>
      <c r="C45" s="74"/>
      <c r="D45" s="74"/>
      <c r="E45" s="74"/>
      <c r="F45" s="74"/>
      <c r="G45" s="74"/>
      <c r="H45" s="74"/>
      <c r="I45" s="74"/>
      <c r="J45" s="74"/>
      <c r="K45" s="18"/>
      <c r="M45" s="58"/>
      <c r="N45" s="58"/>
      <c r="O45" s="58"/>
      <c r="P45" s="58"/>
      <c r="Q45" s="58"/>
      <c r="R45" s="70"/>
      <c r="S45" s="70"/>
      <c r="T45" s="56"/>
      <c r="U45" s="56"/>
      <c r="V45" s="56"/>
      <c r="W45" s="56"/>
      <c r="X45" s="56"/>
      <c r="Y45" s="56"/>
    </row>
    <row r="46" spans="1:25" s="8" customFormat="1" ht="13.8" x14ac:dyDescent="0.3">
      <c r="A46" s="18"/>
      <c r="B46" s="74"/>
      <c r="C46" s="74"/>
      <c r="D46" s="74"/>
      <c r="E46" s="74"/>
      <c r="F46" s="74"/>
      <c r="G46" s="74"/>
      <c r="H46" s="74"/>
      <c r="I46" s="74"/>
      <c r="J46" s="74"/>
      <c r="K46" s="18"/>
      <c r="M46" s="58"/>
      <c r="N46" s="58"/>
      <c r="O46" s="58"/>
      <c r="P46" s="58"/>
      <c r="Q46" s="58"/>
      <c r="R46" s="70"/>
      <c r="S46" s="70"/>
      <c r="T46" s="56"/>
      <c r="U46" s="56"/>
      <c r="V46" s="56"/>
      <c r="W46" s="56"/>
      <c r="X46" s="56"/>
      <c r="Y46" s="56"/>
    </row>
    <row r="47" spans="1:25" s="8" customFormat="1" ht="13.8" x14ac:dyDescent="0.3">
      <c r="A47" s="18"/>
      <c r="B47" s="74"/>
      <c r="C47" s="74"/>
      <c r="D47" s="74"/>
      <c r="E47" s="74"/>
      <c r="F47" s="74"/>
      <c r="G47" s="74"/>
      <c r="H47" s="74"/>
      <c r="I47" s="74"/>
      <c r="J47" s="74"/>
      <c r="K47" s="18"/>
      <c r="M47" s="58"/>
      <c r="N47" s="58"/>
      <c r="O47" s="58"/>
      <c r="P47" s="58"/>
      <c r="Q47" s="58"/>
      <c r="R47" s="70"/>
      <c r="S47" s="70"/>
      <c r="T47" s="56"/>
      <c r="U47" s="56"/>
      <c r="V47" s="56"/>
      <c r="W47" s="56"/>
      <c r="X47" s="56"/>
      <c r="Y47" s="56"/>
    </row>
    <row r="48" spans="1:25" s="8" customFormat="1" ht="12.75" customHeight="1" x14ac:dyDescent="0.3">
      <c r="A48" s="18"/>
      <c r="B48" s="74"/>
      <c r="C48" s="74"/>
      <c r="D48" s="74"/>
      <c r="E48" s="74"/>
      <c r="F48" s="74"/>
      <c r="G48" s="74"/>
      <c r="H48" s="74"/>
      <c r="I48" s="74"/>
      <c r="J48" s="74"/>
      <c r="K48" s="18"/>
      <c r="M48" s="58"/>
      <c r="N48" s="58"/>
      <c r="O48" s="58"/>
      <c r="P48" s="58"/>
      <c r="Q48" s="58"/>
      <c r="R48" s="70"/>
      <c r="S48" s="70"/>
      <c r="T48" s="56"/>
      <c r="U48" s="56"/>
      <c r="V48" s="56"/>
      <c r="W48" s="56"/>
      <c r="X48" s="56"/>
      <c r="Y48" s="56"/>
    </row>
    <row r="49" spans="1:25" s="8" customFormat="1" ht="13.8" x14ac:dyDescent="0.3">
      <c r="A49" s="18"/>
      <c r="B49" s="18" t="s">
        <v>83</v>
      </c>
      <c r="C49" s="18"/>
      <c r="D49" s="18"/>
      <c r="E49" s="18"/>
      <c r="F49" s="18"/>
      <c r="G49" s="18"/>
      <c r="H49" s="18"/>
      <c r="I49" s="18"/>
      <c r="J49" s="18"/>
      <c r="K49" s="18"/>
      <c r="M49" s="58"/>
      <c r="N49" s="58"/>
      <c r="O49" s="58"/>
      <c r="P49" s="58"/>
      <c r="Q49" s="58"/>
      <c r="R49" s="70"/>
      <c r="S49" s="70"/>
      <c r="T49" s="56"/>
      <c r="U49" s="56"/>
      <c r="V49" s="56"/>
      <c r="W49" s="56"/>
      <c r="X49" s="56"/>
      <c r="Y49" s="56"/>
    </row>
    <row r="50" spans="1:25" s="8" customFormat="1" ht="13.8" x14ac:dyDescent="0.3">
      <c r="A50" s="18"/>
      <c r="B50" s="18"/>
      <c r="C50" s="18"/>
      <c r="D50" s="18"/>
      <c r="F50" s="77" t="s">
        <v>88</v>
      </c>
      <c r="G50" s="79"/>
      <c r="H50" s="18"/>
      <c r="I50" s="18"/>
      <c r="J50" s="18"/>
      <c r="K50" s="18"/>
      <c r="M50" s="58"/>
      <c r="N50" s="58"/>
      <c r="O50" s="58"/>
      <c r="P50" s="58"/>
      <c r="Q50" s="58"/>
      <c r="R50" s="70"/>
      <c r="S50" s="70"/>
      <c r="T50" s="56"/>
      <c r="U50" s="56"/>
      <c r="V50" s="56"/>
      <c r="W50" s="56"/>
      <c r="X50" s="56"/>
      <c r="Y50" s="56"/>
    </row>
    <row r="51" spans="1:25" s="8" customFormat="1" ht="13.8" x14ac:dyDescent="0.3">
      <c r="A51" s="18"/>
      <c r="B51" s="18"/>
      <c r="C51" s="18"/>
      <c r="D51" s="18"/>
      <c r="E51" s="18"/>
      <c r="F51" s="18"/>
      <c r="G51" s="18"/>
      <c r="H51" s="18"/>
      <c r="I51" s="18"/>
      <c r="J51" s="18"/>
      <c r="K51" s="18"/>
      <c r="M51" s="58"/>
      <c r="N51" s="58"/>
      <c r="O51" s="58"/>
      <c r="P51" s="58"/>
      <c r="Q51" s="58"/>
      <c r="R51" s="70"/>
      <c r="S51" s="70"/>
      <c r="T51" s="56"/>
      <c r="U51" s="56"/>
      <c r="V51" s="56"/>
      <c r="W51" s="56"/>
      <c r="X51" s="56"/>
      <c r="Y51" s="56"/>
    </row>
    <row r="52" spans="1:25" s="8" customFormat="1" ht="12.75" customHeight="1" x14ac:dyDescent="0.3">
      <c r="A52" s="18"/>
      <c r="B52" s="19" t="s">
        <v>84</v>
      </c>
      <c r="C52" s="18"/>
      <c r="D52" s="18"/>
      <c r="E52" s="18"/>
      <c r="F52" s="18"/>
      <c r="G52" s="18"/>
      <c r="H52" s="18"/>
      <c r="I52" s="18"/>
      <c r="J52" s="18"/>
      <c r="K52" s="18"/>
      <c r="M52" s="58"/>
      <c r="N52" s="58"/>
      <c r="O52" s="58"/>
      <c r="P52" s="58"/>
      <c r="Q52" s="58"/>
      <c r="R52" s="70"/>
      <c r="S52" s="70"/>
      <c r="T52" s="56"/>
      <c r="U52" s="56"/>
      <c r="V52" s="56"/>
      <c r="W52" s="56"/>
      <c r="X52" s="56"/>
      <c r="Y52" s="56"/>
    </row>
    <row r="53" spans="1:25" s="8" customFormat="1" ht="13.8" x14ac:dyDescent="0.3">
      <c r="A53" s="18"/>
      <c r="B53" s="18"/>
      <c r="C53" s="18"/>
      <c r="D53" s="18"/>
      <c r="E53" s="18"/>
      <c r="F53" s="18"/>
      <c r="G53" s="18"/>
      <c r="H53" s="18"/>
      <c r="I53" s="18"/>
      <c r="J53" s="18"/>
      <c r="K53" s="18"/>
      <c r="M53" s="58"/>
      <c r="N53" s="58"/>
      <c r="O53" s="58"/>
      <c r="P53" s="58"/>
      <c r="Q53" s="58"/>
      <c r="R53" s="70"/>
      <c r="S53" s="70"/>
      <c r="T53" s="56"/>
      <c r="U53" s="56"/>
      <c r="V53" s="56"/>
      <c r="W53" s="56"/>
      <c r="X53" s="56"/>
      <c r="Y53" s="56"/>
    </row>
    <row r="54" spans="1:25" s="8" customFormat="1" ht="13.8" x14ac:dyDescent="0.3">
      <c r="A54" s="18"/>
      <c r="B54" s="75" t="s">
        <v>85</v>
      </c>
      <c r="C54" s="75"/>
      <c r="D54" s="75"/>
      <c r="E54" s="75"/>
      <c r="F54" s="75"/>
      <c r="G54" s="75"/>
      <c r="H54" s="75"/>
      <c r="I54" s="75"/>
      <c r="J54" s="75"/>
      <c r="K54" s="18"/>
      <c r="M54" s="58"/>
      <c r="N54" s="58"/>
      <c r="O54" s="58"/>
      <c r="P54" s="58"/>
      <c r="Q54" s="58"/>
      <c r="R54" s="70"/>
      <c r="S54" s="70"/>
      <c r="T54" s="56"/>
      <c r="U54" s="56"/>
      <c r="V54" s="56"/>
      <c r="W54" s="56"/>
      <c r="X54" s="56"/>
      <c r="Y54" s="56"/>
    </row>
    <row r="55" spans="1:25" s="8" customFormat="1" ht="13.8" x14ac:dyDescent="0.3">
      <c r="A55" s="18"/>
      <c r="B55" s="75"/>
      <c r="C55" s="75"/>
      <c r="D55" s="75"/>
      <c r="E55" s="75"/>
      <c r="F55" s="75"/>
      <c r="G55" s="75"/>
      <c r="H55" s="75"/>
      <c r="I55" s="75"/>
      <c r="J55" s="75"/>
      <c r="K55" s="18"/>
      <c r="M55" s="58"/>
      <c r="N55" s="58"/>
      <c r="O55" s="58"/>
      <c r="P55" s="58"/>
      <c r="Q55" s="58"/>
      <c r="R55" s="70"/>
      <c r="S55" s="70"/>
      <c r="T55" s="56"/>
      <c r="U55" s="56"/>
      <c r="V55" s="56"/>
      <c r="W55" s="56"/>
      <c r="X55" s="56"/>
      <c r="Y55" s="56"/>
    </row>
    <row r="56" spans="1:25" s="8" customFormat="1" ht="13.8" x14ac:dyDescent="0.3">
      <c r="A56" s="18"/>
      <c r="B56" s="75"/>
      <c r="C56" s="75"/>
      <c r="D56" s="75"/>
      <c r="E56" s="75"/>
      <c r="F56" s="75"/>
      <c r="G56" s="75"/>
      <c r="H56" s="75"/>
      <c r="I56" s="75"/>
      <c r="J56" s="75"/>
      <c r="K56" s="18"/>
      <c r="M56" s="58"/>
      <c r="N56" s="58"/>
      <c r="O56" s="80"/>
      <c r="P56" s="58"/>
      <c r="Q56" s="58"/>
      <c r="R56" s="70"/>
      <c r="S56" s="70"/>
      <c r="T56" s="56"/>
      <c r="U56" s="56"/>
      <c r="V56" s="56"/>
      <c r="W56" s="56"/>
      <c r="X56" s="56"/>
      <c r="Y56" s="56"/>
    </row>
    <row r="57" spans="1:25" s="8" customFormat="1" ht="13.8" x14ac:dyDescent="0.3">
      <c r="A57" s="18"/>
      <c r="B57" s="18"/>
      <c r="C57" s="18"/>
      <c r="D57" s="18"/>
      <c r="F57" s="79"/>
      <c r="G57" s="18"/>
      <c r="H57" s="18"/>
      <c r="I57" s="18"/>
      <c r="J57" s="18"/>
      <c r="K57" s="18"/>
      <c r="M57" s="58"/>
      <c r="N57" s="58"/>
      <c r="O57" s="58"/>
      <c r="P57" s="58"/>
      <c r="Q57" s="58"/>
      <c r="R57" s="70"/>
      <c r="S57" s="70"/>
      <c r="T57" s="56"/>
      <c r="U57" s="56"/>
      <c r="V57" s="56"/>
      <c r="W57" s="56"/>
      <c r="X57" s="56"/>
      <c r="Y57" s="56"/>
    </row>
    <row r="58" spans="1:25" s="8" customFormat="1" ht="13.8" x14ac:dyDescent="0.3">
      <c r="A58" s="18"/>
      <c r="B58" s="18"/>
      <c r="C58" s="18"/>
      <c r="D58" s="18"/>
      <c r="E58" s="18"/>
      <c r="F58" s="18"/>
      <c r="G58" s="18"/>
      <c r="H58" s="18"/>
      <c r="I58" s="18"/>
      <c r="J58" s="18"/>
      <c r="K58" s="18"/>
      <c r="M58" s="58"/>
      <c r="N58" s="58"/>
      <c r="O58" s="58"/>
      <c r="P58" s="58"/>
      <c r="Q58" s="58"/>
      <c r="R58" s="70"/>
      <c r="S58" s="70"/>
      <c r="T58" s="56"/>
      <c r="U58" s="56"/>
      <c r="V58" s="56"/>
      <c r="W58" s="56"/>
      <c r="X58" s="56"/>
      <c r="Y58" s="56"/>
    </row>
    <row r="59" spans="1:25" s="8" customFormat="1" ht="13.8" x14ac:dyDescent="0.3">
      <c r="K59" s="18"/>
      <c r="M59" s="58"/>
      <c r="N59" s="58"/>
      <c r="O59" s="81"/>
      <c r="P59" s="58"/>
      <c r="Q59" s="58"/>
      <c r="R59" s="70"/>
      <c r="S59" s="70"/>
      <c r="T59" s="56"/>
      <c r="U59" s="56"/>
      <c r="V59" s="56"/>
      <c r="W59" s="56"/>
      <c r="X59" s="56"/>
      <c r="Y59" s="56"/>
    </row>
    <row r="60" spans="1:25" s="8" customFormat="1" ht="13.8" x14ac:dyDescent="0.3">
      <c r="A60" s="18"/>
      <c r="B60" s="18" t="s">
        <v>86</v>
      </c>
      <c r="C60" s="18"/>
      <c r="D60" s="18"/>
      <c r="E60" s="18"/>
      <c r="F60" s="18"/>
      <c r="G60" s="18"/>
      <c r="H60" s="18"/>
      <c r="I60" s="18"/>
      <c r="J60" s="18"/>
      <c r="K60" s="18"/>
      <c r="M60" s="58"/>
      <c r="N60" s="58"/>
      <c r="O60" s="58"/>
      <c r="P60" s="58"/>
      <c r="Q60" s="58"/>
      <c r="R60" s="70"/>
      <c r="S60" s="70"/>
      <c r="T60" s="56"/>
      <c r="U60" s="56"/>
      <c r="V60" s="56"/>
      <c r="W60" s="56"/>
      <c r="X60" s="56"/>
      <c r="Y60" s="56"/>
    </row>
    <row r="61" spans="1:25" s="8" customFormat="1" ht="13.8" x14ac:dyDescent="0.3">
      <c r="A61" s="18"/>
      <c r="C61" s="18"/>
      <c r="D61" s="18"/>
      <c r="F61" s="77" t="s">
        <v>89</v>
      </c>
      <c r="G61" s="82"/>
      <c r="H61" s="18"/>
      <c r="I61" s="18"/>
      <c r="J61" s="18"/>
      <c r="K61" s="18"/>
      <c r="M61" s="58"/>
      <c r="N61" s="58"/>
      <c r="O61" s="58"/>
      <c r="P61" s="58"/>
      <c r="Q61" s="58"/>
      <c r="R61" s="70"/>
      <c r="S61" s="70"/>
      <c r="T61" s="56"/>
      <c r="U61" s="56"/>
      <c r="V61" s="56"/>
      <c r="W61" s="56"/>
      <c r="X61" s="56"/>
      <c r="Y61" s="56"/>
    </row>
    <row r="62" spans="1:25" s="8" customFormat="1" ht="13.8" x14ac:dyDescent="0.3">
      <c r="A62" s="18"/>
      <c r="B62" s="18"/>
      <c r="C62" s="18"/>
      <c r="D62" s="18"/>
      <c r="E62" s="18"/>
      <c r="F62" s="18"/>
      <c r="G62" s="18"/>
      <c r="H62" s="18"/>
      <c r="I62" s="18"/>
      <c r="J62" s="18"/>
      <c r="K62" s="18"/>
      <c r="M62" s="58"/>
      <c r="N62" s="58"/>
      <c r="O62" s="58"/>
      <c r="P62" s="58"/>
      <c r="Q62" s="58"/>
      <c r="R62" s="70"/>
      <c r="S62" s="70"/>
      <c r="T62" s="56"/>
      <c r="U62" s="56"/>
      <c r="V62" s="56"/>
      <c r="W62" s="56"/>
      <c r="X62" s="56"/>
      <c r="Y62" s="56"/>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T318"/>
  <sheetViews>
    <sheetView tabSelected="1" view="pageBreakPreview" topLeftCell="A4" zoomScaleNormal="100" zoomScaleSheetLayoutView="100" workbookViewId="0">
      <selection activeCell="J25" sqref="J25"/>
    </sheetView>
  </sheetViews>
  <sheetFormatPr defaultColWidth="9.109375" defaultRowHeight="13.8" x14ac:dyDescent="0.3"/>
  <cols>
    <col min="1" max="11" width="9.109375" style="25" customWidth="1"/>
    <col min="12" max="12" width="4" style="22" customWidth="1"/>
    <col min="13" max="13" width="4" style="26" customWidth="1"/>
    <col min="14" max="17" width="4" style="27" customWidth="1"/>
    <col min="18" max="20" width="4" style="26" customWidth="1"/>
    <col min="21" max="21" width="9.109375" style="25"/>
    <col min="22" max="22" width="7.109375" style="25" bestFit="1" customWidth="1"/>
    <col min="23" max="23" width="6.5546875" style="25" bestFit="1" customWidth="1"/>
    <col min="24" max="24" width="6.6640625" style="25" bestFit="1" customWidth="1"/>
    <col min="25" max="33" width="6.5546875" style="25" bestFit="1" customWidth="1"/>
    <col min="34" max="16384" width="9.109375" style="25"/>
  </cols>
  <sheetData>
    <row r="1" spans="1:20" x14ac:dyDescent="0.3">
      <c r="A1" s="8"/>
      <c r="B1" s="9" t="s">
        <v>40</v>
      </c>
      <c r="C1" s="11" t="s">
        <v>3</v>
      </c>
      <c r="D1" s="8"/>
      <c r="E1" s="8"/>
      <c r="F1" s="9" t="s">
        <v>41</v>
      </c>
      <c r="G1" s="11">
        <v>6</v>
      </c>
      <c r="H1" s="8"/>
      <c r="I1" s="8"/>
      <c r="J1" s="8"/>
      <c r="K1" s="8"/>
      <c r="M1" s="23"/>
      <c r="N1" s="24"/>
      <c r="O1" s="24"/>
      <c r="P1" s="24"/>
      <c r="Q1" s="24"/>
      <c r="R1" s="23"/>
      <c r="S1" s="23"/>
      <c r="T1" s="23"/>
    </row>
    <row r="2" spans="1:20" x14ac:dyDescent="0.3">
      <c r="A2" s="8"/>
      <c r="B2" s="9" t="s">
        <v>42</v>
      </c>
      <c r="C2" s="11" t="s">
        <v>43</v>
      </c>
      <c r="D2" s="8"/>
      <c r="E2" s="8"/>
      <c r="F2" s="9" t="s">
        <v>44</v>
      </c>
      <c r="G2" s="11" t="s">
        <v>4</v>
      </c>
      <c r="H2" s="8"/>
      <c r="I2" s="8"/>
      <c r="J2" s="8"/>
      <c r="K2" s="8"/>
    </row>
    <row r="3" spans="1:20" x14ac:dyDescent="0.3">
      <c r="A3" s="8"/>
      <c r="B3" s="9" t="s">
        <v>1</v>
      </c>
      <c r="C3" s="11" t="s">
        <v>45</v>
      </c>
      <c r="D3" s="8"/>
      <c r="E3" s="8"/>
      <c r="F3" s="9" t="s">
        <v>2</v>
      </c>
      <c r="G3" s="11" t="s">
        <v>46</v>
      </c>
      <c r="H3" s="8"/>
      <c r="I3" s="8"/>
      <c r="J3" s="8"/>
      <c r="K3" s="8"/>
    </row>
    <row r="4" spans="1:20" x14ac:dyDescent="0.3">
      <c r="A4" s="8"/>
      <c r="B4" s="9" t="s">
        <v>47</v>
      </c>
      <c r="C4" s="10"/>
      <c r="D4" s="8"/>
      <c r="E4" s="8"/>
      <c r="F4" s="9" t="s">
        <v>48</v>
      </c>
      <c r="G4" s="20" t="s">
        <v>72</v>
      </c>
      <c r="H4" s="8"/>
      <c r="I4" s="8"/>
      <c r="J4" s="8"/>
      <c r="K4" s="8"/>
    </row>
    <row r="5" spans="1:20" x14ac:dyDescent="0.3">
      <c r="A5" s="8"/>
      <c r="B5" s="9" t="s">
        <v>50</v>
      </c>
      <c r="C5" s="11" t="s">
        <v>58</v>
      </c>
      <c r="D5" s="8"/>
      <c r="E5" s="9"/>
      <c r="F5" s="8"/>
      <c r="G5" s="8"/>
      <c r="H5" s="8"/>
      <c r="I5" s="8"/>
      <c r="J5" s="8"/>
      <c r="K5" s="8"/>
    </row>
    <row r="6" spans="1:20" x14ac:dyDescent="0.3">
      <c r="A6" s="8"/>
      <c r="B6" s="8" t="s">
        <v>51</v>
      </c>
      <c r="C6" s="21"/>
      <c r="D6" s="8"/>
      <c r="E6" s="8"/>
      <c r="F6" s="8"/>
      <c r="G6" s="8"/>
      <c r="H6" s="8"/>
      <c r="I6" s="8"/>
      <c r="J6" s="8"/>
      <c r="K6" s="8"/>
    </row>
    <row r="7" spans="1:20" x14ac:dyDescent="0.3">
      <c r="A7" s="22"/>
      <c r="B7" s="22"/>
      <c r="C7" s="22"/>
      <c r="D7" s="22"/>
      <c r="E7" s="22"/>
      <c r="F7" s="22"/>
      <c r="G7" s="22"/>
      <c r="H7" s="22"/>
      <c r="I7" s="22"/>
      <c r="J7" s="22"/>
      <c r="K7" s="22"/>
    </row>
    <row r="8" spans="1:20" x14ac:dyDescent="0.3">
      <c r="A8" s="7"/>
      <c r="B8" s="8"/>
      <c r="C8" s="8"/>
      <c r="D8" s="8"/>
      <c r="E8" s="9" t="s">
        <v>40</v>
      </c>
      <c r="F8" s="10" t="str">
        <f>$C$1</f>
        <v>R. Abbott</v>
      </c>
      <c r="G8" s="8"/>
      <c r="H8" s="11"/>
      <c r="I8" s="9" t="s">
        <v>52</v>
      </c>
      <c r="J8" s="12" t="str">
        <f>$G$2</f>
        <v>AA-SM-100</v>
      </c>
      <c r="K8" s="13"/>
      <c r="L8" s="54"/>
      <c r="M8" s="55"/>
      <c r="N8" s="55"/>
      <c r="Q8" s="26"/>
    </row>
    <row r="9" spans="1:20" x14ac:dyDescent="0.3">
      <c r="A9" s="8"/>
      <c r="B9" s="8"/>
      <c r="C9" s="8"/>
      <c r="D9" s="8"/>
      <c r="E9" s="9" t="s">
        <v>42</v>
      </c>
      <c r="F9" s="11" t="str">
        <f>$C$2</f>
        <v xml:space="preserve"> </v>
      </c>
      <c r="G9" s="8"/>
      <c r="H9" s="11"/>
      <c r="I9" s="9" t="s">
        <v>53</v>
      </c>
      <c r="J9" s="13" t="str">
        <f>$G$3</f>
        <v>IR</v>
      </c>
      <c r="K9" s="13"/>
      <c r="L9" s="54"/>
      <c r="M9" s="55">
        <v>1</v>
      </c>
      <c r="N9" s="55"/>
      <c r="Q9" s="26"/>
    </row>
    <row r="10" spans="1:20" x14ac:dyDescent="0.3">
      <c r="A10" s="8"/>
      <c r="B10" s="8"/>
      <c r="C10" s="8"/>
      <c r="D10" s="8"/>
      <c r="E10" s="9" t="s">
        <v>1</v>
      </c>
      <c r="F10" s="11" t="str">
        <f>$C$3</f>
        <v>20/10/2013</v>
      </c>
      <c r="G10" s="8"/>
      <c r="H10" s="11"/>
      <c r="I10" s="9" t="s">
        <v>54</v>
      </c>
      <c r="J10" s="10" t="str">
        <f>L10&amp;" of "&amp;$G$1</f>
        <v>1 of 6</v>
      </c>
      <c r="K10" s="11"/>
      <c r="L10" s="54">
        <f>SUM($M$1:M9)</f>
        <v>1</v>
      </c>
      <c r="M10" s="55"/>
      <c r="N10" s="55"/>
      <c r="Q10" s="26"/>
    </row>
    <row r="11" spans="1:20" x14ac:dyDescent="0.3">
      <c r="E11" s="9" t="s">
        <v>0</v>
      </c>
      <c r="F11" s="11" t="str">
        <f>$C$5</f>
        <v>STANDARD SPREADSHEET METHOD</v>
      </c>
      <c r="G11" s="8"/>
      <c r="H11" s="8"/>
      <c r="I11" s="14"/>
      <c r="J11" s="10"/>
      <c r="K11" s="8"/>
      <c r="L11" s="8"/>
      <c r="M11" s="55"/>
      <c r="N11" s="55"/>
      <c r="Q11" s="26"/>
    </row>
    <row r="12" spans="1:20" ht="15.6" x14ac:dyDescent="0.3">
      <c r="A12" s="61"/>
      <c r="B12" s="16" t="str">
        <f>$G$4</f>
        <v>COMPOSITES - TYPICAL DESIGN VALUES</v>
      </c>
      <c r="C12" s="61"/>
      <c r="D12" s="61"/>
      <c r="E12" s="61"/>
      <c r="I12" s="29"/>
      <c r="J12" s="73"/>
      <c r="L12" s="25"/>
      <c r="M12" s="27"/>
    </row>
    <row r="14" spans="1:20" x14ac:dyDescent="0.3">
      <c r="B14" s="76" t="s">
        <v>5</v>
      </c>
      <c r="C14" s="76"/>
      <c r="D14" s="76"/>
      <c r="E14" s="76"/>
      <c r="F14" s="76"/>
      <c r="G14" s="76"/>
      <c r="H14" s="76"/>
      <c r="I14" s="76"/>
      <c r="J14" s="76"/>
    </row>
    <row r="15" spans="1:20" x14ac:dyDescent="0.3">
      <c r="B15" s="76"/>
      <c r="C15" s="76"/>
      <c r="D15" s="76"/>
      <c r="E15" s="76"/>
      <c r="F15" s="76"/>
      <c r="G15" s="76"/>
      <c r="H15" s="76"/>
      <c r="I15" s="76"/>
      <c r="J15" s="76"/>
    </row>
    <row r="16" spans="1:20" x14ac:dyDescent="0.3">
      <c r="B16" s="76"/>
      <c r="C16" s="76"/>
      <c r="D16" s="76"/>
      <c r="E16" s="76"/>
      <c r="F16" s="76"/>
      <c r="G16" s="76"/>
      <c r="H16" s="76"/>
      <c r="I16" s="76"/>
      <c r="J16" s="76"/>
    </row>
    <row r="17" spans="1:12" x14ac:dyDescent="0.3">
      <c r="F17" s="31"/>
    </row>
    <row r="18" spans="1:12" x14ac:dyDescent="0.3">
      <c r="B18" s="76" t="s">
        <v>39</v>
      </c>
      <c r="C18" s="76"/>
      <c r="D18" s="76"/>
      <c r="E18" s="76"/>
      <c r="F18" s="76"/>
      <c r="G18" s="76"/>
      <c r="H18" s="76"/>
      <c r="I18" s="76"/>
      <c r="J18" s="76"/>
      <c r="L18" s="25"/>
    </row>
    <row r="19" spans="1:12" x14ac:dyDescent="0.3">
      <c r="B19" s="76"/>
      <c r="C19" s="76"/>
      <c r="D19" s="76"/>
      <c r="E19" s="76"/>
      <c r="F19" s="76"/>
      <c r="G19" s="76"/>
      <c r="H19" s="76"/>
      <c r="I19" s="76"/>
      <c r="J19" s="76"/>
      <c r="L19" s="25"/>
    </row>
    <row r="20" spans="1:12" x14ac:dyDescent="0.3">
      <c r="L20" s="25"/>
    </row>
    <row r="21" spans="1:12" x14ac:dyDescent="0.3">
      <c r="A21" s="29"/>
      <c r="B21" s="30" t="s">
        <v>7</v>
      </c>
    </row>
    <row r="22" spans="1:12" x14ac:dyDescent="0.3">
      <c r="L22" s="25"/>
    </row>
    <row r="23" spans="1:12" x14ac:dyDescent="0.3">
      <c r="A23" s="29"/>
      <c r="B23" s="32" t="s">
        <v>6</v>
      </c>
      <c r="F23" s="31"/>
      <c r="L23" s="25"/>
    </row>
    <row r="24" spans="1:12" x14ac:dyDescent="0.3">
      <c r="F24" s="31"/>
      <c r="L24" s="25"/>
    </row>
    <row r="25" spans="1:12" x14ac:dyDescent="0.3">
      <c r="D25" s="28" t="s">
        <v>9</v>
      </c>
      <c r="E25" s="28" t="s">
        <v>12</v>
      </c>
      <c r="F25" s="28" t="s">
        <v>14</v>
      </c>
      <c r="G25" s="28" t="s">
        <v>16</v>
      </c>
      <c r="H25" s="28" t="s">
        <v>18</v>
      </c>
      <c r="I25" s="28"/>
      <c r="J25" s="28"/>
      <c r="K25" s="28"/>
      <c r="L25" s="25"/>
    </row>
    <row r="26" spans="1:12" x14ac:dyDescent="0.3">
      <c r="D26" s="33" t="s">
        <v>10</v>
      </c>
      <c r="E26" s="33" t="s">
        <v>13</v>
      </c>
      <c r="F26" s="33" t="s">
        <v>15</v>
      </c>
      <c r="G26" s="33" t="s">
        <v>17</v>
      </c>
      <c r="L26" s="25"/>
    </row>
    <row r="27" spans="1:12" x14ac:dyDescent="0.3">
      <c r="D27" s="28"/>
      <c r="L27" s="25"/>
    </row>
    <row r="28" spans="1:12" ht="15" x14ac:dyDescent="0.35">
      <c r="C28" s="34" t="s">
        <v>59</v>
      </c>
      <c r="D28" s="35">
        <v>622</v>
      </c>
      <c r="E28" s="36">
        <v>676</v>
      </c>
      <c r="F28" s="37">
        <v>725</v>
      </c>
      <c r="G28" s="36">
        <v>762</v>
      </c>
      <c r="H28" s="37">
        <f>MIN(D28:G28)</f>
        <v>622</v>
      </c>
      <c r="I28" s="37"/>
      <c r="J28" s="37"/>
      <c r="K28" s="37"/>
      <c r="L28" s="25"/>
    </row>
    <row r="29" spans="1:12" ht="15" x14ac:dyDescent="0.35">
      <c r="C29" s="34" t="s">
        <v>60</v>
      </c>
      <c r="D29" s="35">
        <v>60000</v>
      </c>
      <c r="E29" s="36">
        <v>60000</v>
      </c>
      <c r="F29" s="37">
        <v>60000</v>
      </c>
      <c r="G29" s="36">
        <v>60000</v>
      </c>
      <c r="H29" s="37">
        <f t="shared" ref="H29:H54" si="0">MIN(D29:G29)</f>
        <v>60000</v>
      </c>
      <c r="I29" s="37"/>
      <c r="J29" s="37"/>
      <c r="K29" s="37"/>
      <c r="L29" s="25"/>
    </row>
    <row r="30" spans="1:12" ht="15" x14ac:dyDescent="0.35">
      <c r="C30" s="34" t="s">
        <v>61</v>
      </c>
      <c r="D30" s="35">
        <v>527</v>
      </c>
      <c r="E30" s="36">
        <v>671</v>
      </c>
      <c r="F30" s="37">
        <v>684</v>
      </c>
      <c r="G30" s="36">
        <v>722</v>
      </c>
      <c r="H30" s="37">
        <f t="shared" si="0"/>
        <v>527</v>
      </c>
      <c r="I30" s="37"/>
      <c r="J30" s="37"/>
      <c r="K30" s="37"/>
      <c r="L30" s="25"/>
    </row>
    <row r="31" spans="1:12" ht="15" x14ac:dyDescent="0.35">
      <c r="C31" s="34" t="s">
        <v>62</v>
      </c>
      <c r="D31" s="35">
        <v>60000</v>
      </c>
      <c r="E31" s="36">
        <v>60000</v>
      </c>
      <c r="F31" s="38">
        <v>60000</v>
      </c>
      <c r="G31" s="36">
        <v>60000</v>
      </c>
      <c r="H31" s="37">
        <f t="shared" si="0"/>
        <v>60000</v>
      </c>
      <c r="I31" s="37"/>
      <c r="J31" s="37"/>
      <c r="K31" s="37"/>
      <c r="L31" s="25"/>
    </row>
    <row r="32" spans="1:12" ht="15" x14ac:dyDescent="0.35">
      <c r="C32" s="34" t="s">
        <v>63</v>
      </c>
      <c r="D32" s="39">
        <v>0.03</v>
      </c>
      <c r="E32" s="40">
        <v>0.03</v>
      </c>
      <c r="F32" s="41">
        <v>0.03</v>
      </c>
      <c r="G32" s="40">
        <v>0.03</v>
      </c>
      <c r="H32" s="42">
        <f t="shared" si="0"/>
        <v>0.03</v>
      </c>
      <c r="I32" s="42"/>
      <c r="J32" s="42"/>
      <c r="K32" s="42"/>
      <c r="L32" s="25"/>
    </row>
    <row r="33" spans="3:12" ht="15" x14ac:dyDescent="0.35">
      <c r="C33" s="34" t="s">
        <v>64</v>
      </c>
      <c r="D33" s="35">
        <v>378</v>
      </c>
      <c r="E33" s="36">
        <v>451</v>
      </c>
      <c r="F33" s="38">
        <v>518</v>
      </c>
      <c r="G33" s="36">
        <v>520</v>
      </c>
      <c r="H33" s="37">
        <f t="shared" si="0"/>
        <v>378</v>
      </c>
      <c r="I33" s="37"/>
      <c r="J33" s="37"/>
      <c r="K33" s="37"/>
      <c r="L33" s="25"/>
    </row>
    <row r="34" spans="3:12" ht="15" x14ac:dyDescent="0.35">
      <c r="C34" s="34" t="s">
        <v>65</v>
      </c>
      <c r="D34" s="35">
        <v>60000</v>
      </c>
      <c r="E34" s="36">
        <v>60000</v>
      </c>
      <c r="F34" s="38">
        <v>60000</v>
      </c>
      <c r="G34" s="36">
        <v>60000</v>
      </c>
      <c r="H34" s="37">
        <f t="shared" si="0"/>
        <v>60000</v>
      </c>
      <c r="I34" s="37"/>
      <c r="J34" s="37"/>
      <c r="K34" s="37"/>
      <c r="L34" s="25"/>
    </row>
    <row r="35" spans="3:12" ht="15" x14ac:dyDescent="0.35">
      <c r="C35" s="34" t="s">
        <v>66</v>
      </c>
      <c r="D35" s="35">
        <v>350</v>
      </c>
      <c r="E35" s="36">
        <v>418</v>
      </c>
      <c r="F35" s="37">
        <v>480</v>
      </c>
      <c r="G35" s="36">
        <v>480</v>
      </c>
      <c r="H35" s="37">
        <f t="shared" si="0"/>
        <v>350</v>
      </c>
      <c r="I35" s="37"/>
      <c r="J35" s="37"/>
      <c r="K35" s="37"/>
      <c r="L35" s="25"/>
    </row>
    <row r="36" spans="3:12" ht="15" x14ac:dyDescent="0.35">
      <c r="C36" s="34" t="s">
        <v>67</v>
      </c>
      <c r="D36" s="35">
        <v>60000</v>
      </c>
      <c r="E36" s="36">
        <v>60000</v>
      </c>
      <c r="F36" s="37">
        <v>60000</v>
      </c>
      <c r="G36" s="36">
        <v>60000</v>
      </c>
      <c r="H36" s="37">
        <f t="shared" si="0"/>
        <v>60000</v>
      </c>
      <c r="I36" s="37"/>
      <c r="J36" s="37"/>
      <c r="K36" s="37"/>
      <c r="L36" s="25"/>
    </row>
    <row r="37" spans="3:12" ht="15" x14ac:dyDescent="0.35">
      <c r="C37" s="34" t="s">
        <v>68</v>
      </c>
      <c r="D37" s="35">
        <v>49</v>
      </c>
      <c r="E37" s="36">
        <v>58</v>
      </c>
      <c r="F37" s="37">
        <v>67</v>
      </c>
      <c r="G37" s="36">
        <v>79</v>
      </c>
      <c r="H37" s="37">
        <f t="shared" si="0"/>
        <v>49</v>
      </c>
      <c r="I37" s="37"/>
      <c r="J37" s="37"/>
      <c r="K37" s="37"/>
      <c r="L37" s="25"/>
    </row>
    <row r="38" spans="3:12" ht="15" x14ac:dyDescent="0.35">
      <c r="C38" s="34" t="s">
        <v>69</v>
      </c>
      <c r="D38" s="35">
        <v>2700</v>
      </c>
      <c r="E38" s="36">
        <v>2700</v>
      </c>
      <c r="F38" s="37">
        <v>2700</v>
      </c>
      <c r="G38" s="36">
        <v>2700</v>
      </c>
      <c r="H38" s="37">
        <f t="shared" si="0"/>
        <v>2700</v>
      </c>
      <c r="I38" s="37"/>
      <c r="J38" s="37"/>
      <c r="K38" s="37"/>
      <c r="L38" s="25"/>
    </row>
    <row r="39" spans="3:12" x14ac:dyDescent="0.3">
      <c r="C39" s="43" t="s">
        <v>38</v>
      </c>
      <c r="D39" s="35" t="s">
        <v>11</v>
      </c>
      <c r="E39" s="36" t="s">
        <v>11</v>
      </c>
      <c r="F39" s="38">
        <v>38</v>
      </c>
      <c r="G39" s="36">
        <v>47</v>
      </c>
      <c r="H39" s="37">
        <f t="shared" si="0"/>
        <v>38</v>
      </c>
      <c r="I39" s="37"/>
      <c r="J39" s="37"/>
      <c r="K39" s="37"/>
      <c r="L39" s="25"/>
    </row>
    <row r="40" spans="3:12" x14ac:dyDescent="0.3">
      <c r="C40" s="43" t="s">
        <v>27</v>
      </c>
      <c r="D40" s="44">
        <v>0.23499999999999999</v>
      </c>
      <c r="E40" s="45">
        <v>0.23499999999999999</v>
      </c>
      <c r="F40" s="46">
        <v>0.23499999999999999</v>
      </c>
      <c r="G40" s="47">
        <v>0.23499999999999999</v>
      </c>
      <c r="H40" s="37" t="s">
        <v>11</v>
      </c>
      <c r="I40" s="37"/>
      <c r="J40" s="37"/>
      <c r="K40" s="37"/>
      <c r="L40" s="25"/>
    </row>
    <row r="41" spans="3:12" ht="15" x14ac:dyDescent="0.35">
      <c r="C41" s="34" t="s">
        <v>70</v>
      </c>
      <c r="D41" s="48">
        <f>AVERAGE(D29,D34)</f>
        <v>60000</v>
      </c>
      <c r="E41" s="48">
        <v>60000</v>
      </c>
      <c r="F41" s="38">
        <v>60000</v>
      </c>
      <c r="G41" s="48">
        <v>60000</v>
      </c>
      <c r="H41" s="37">
        <f t="shared" si="0"/>
        <v>60000</v>
      </c>
      <c r="I41" s="37"/>
      <c r="J41" s="37"/>
      <c r="K41" s="37"/>
      <c r="L41" s="25"/>
    </row>
    <row r="42" spans="3:12" ht="15" x14ac:dyDescent="0.35">
      <c r="C42" s="34" t="s">
        <v>71</v>
      </c>
      <c r="D42" s="48">
        <f>AVERAGE(D31,D36)</f>
        <v>60000</v>
      </c>
      <c r="E42" s="48">
        <v>60000</v>
      </c>
      <c r="F42" s="38">
        <v>60000</v>
      </c>
      <c r="G42" s="48">
        <v>60000</v>
      </c>
      <c r="H42" s="37">
        <f t="shared" si="0"/>
        <v>60000</v>
      </c>
      <c r="I42" s="37"/>
      <c r="J42" s="37"/>
      <c r="K42" s="37"/>
      <c r="L42" s="25"/>
    </row>
    <row r="43" spans="3:12" x14ac:dyDescent="0.3">
      <c r="C43" s="34" t="s">
        <v>8</v>
      </c>
      <c r="D43" s="48">
        <v>3000</v>
      </c>
      <c r="E43" s="48">
        <v>3579.3650793650791</v>
      </c>
      <c r="F43" s="38">
        <v>4111.1111111111113</v>
      </c>
      <c r="G43" s="48">
        <v>4126.9841269841263</v>
      </c>
      <c r="H43" s="37">
        <f t="shared" si="0"/>
        <v>3000</v>
      </c>
      <c r="I43" s="37"/>
      <c r="J43" s="37"/>
      <c r="K43" s="37"/>
      <c r="L43" s="25"/>
    </row>
    <row r="44" spans="3:12" x14ac:dyDescent="0.3">
      <c r="C44" s="34" t="s">
        <v>22</v>
      </c>
      <c r="D44" s="48">
        <v>4500</v>
      </c>
      <c r="E44" s="48">
        <v>4890.6752411575562</v>
      </c>
      <c r="F44" s="38">
        <v>5245.1768488745984</v>
      </c>
      <c r="G44" s="48">
        <v>5512.8617363344056</v>
      </c>
      <c r="H44" s="37">
        <f t="shared" si="0"/>
        <v>4500</v>
      </c>
      <c r="I44" s="37"/>
      <c r="J44" s="37"/>
      <c r="K44" s="37"/>
      <c r="L44" s="25"/>
    </row>
    <row r="45" spans="3:12" x14ac:dyDescent="0.3">
      <c r="C45" s="49" t="s">
        <v>28</v>
      </c>
      <c r="D45" s="48"/>
      <c r="E45" s="48"/>
      <c r="F45" s="38"/>
      <c r="G45" s="48"/>
      <c r="H45" s="37"/>
      <c r="I45" s="37"/>
      <c r="J45" s="37"/>
      <c r="K45" s="37"/>
      <c r="L45" s="25"/>
    </row>
    <row r="46" spans="3:12" x14ac:dyDescent="0.3">
      <c r="C46" s="50" t="s">
        <v>29</v>
      </c>
      <c r="D46" s="48">
        <v>147.06</v>
      </c>
      <c r="E46" s="48"/>
      <c r="F46" s="37">
        <v>246.24000000000004</v>
      </c>
      <c r="G46" s="48"/>
      <c r="H46" s="37">
        <f t="shared" si="0"/>
        <v>147.06</v>
      </c>
      <c r="I46" s="37"/>
      <c r="J46" s="37"/>
      <c r="K46" s="37"/>
      <c r="L46" s="25"/>
    </row>
    <row r="47" spans="3:12" x14ac:dyDescent="0.3">
      <c r="C47" s="49" t="s">
        <v>30</v>
      </c>
      <c r="D47" s="48"/>
      <c r="E47" s="48"/>
      <c r="F47" s="37">
        <v>262.08</v>
      </c>
      <c r="G47" s="48"/>
      <c r="H47" s="37">
        <f t="shared" si="0"/>
        <v>262.08</v>
      </c>
      <c r="I47" s="37"/>
      <c r="J47" s="37"/>
      <c r="K47" s="37"/>
      <c r="L47" s="25"/>
    </row>
    <row r="48" spans="3:12" x14ac:dyDescent="0.3">
      <c r="C48" s="49" t="s">
        <v>31</v>
      </c>
      <c r="D48" s="48">
        <v>229.32000000000002</v>
      </c>
      <c r="E48" s="48"/>
      <c r="F48" s="37"/>
      <c r="G48" s="48"/>
      <c r="H48" s="37">
        <f t="shared" si="0"/>
        <v>229.32000000000002</v>
      </c>
      <c r="I48" s="37"/>
      <c r="J48" s="37"/>
      <c r="K48" s="37"/>
      <c r="L48" s="25"/>
    </row>
    <row r="49" spans="1:20" x14ac:dyDescent="0.3">
      <c r="C49" s="49" t="s">
        <v>32</v>
      </c>
      <c r="D49" s="48"/>
      <c r="E49" s="48"/>
      <c r="F49" s="37">
        <v>622.44000000000005</v>
      </c>
      <c r="G49" s="48"/>
      <c r="H49" s="37">
        <f t="shared" si="0"/>
        <v>622.44000000000005</v>
      </c>
      <c r="I49" s="37"/>
      <c r="J49" s="37"/>
      <c r="K49" s="37"/>
      <c r="L49" s="25"/>
    </row>
    <row r="50" spans="1:20" x14ac:dyDescent="0.3">
      <c r="C50" s="49" t="s">
        <v>33</v>
      </c>
      <c r="D50" s="48"/>
      <c r="E50" s="48"/>
      <c r="F50" s="38">
        <v>637.47</v>
      </c>
      <c r="G50" s="48"/>
      <c r="H50" s="37">
        <f t="shared" si="0"/>
        <v>637.47</v>
      </c>
      <c r="I50" s="37"/>
      <c r="J50" s="37"/>
      <c r="K50" s="37"/>
    </row>
    <row r="51" spans="1:20" x14ac:dyDescent="0.3">
      <c r="C51" s="49" t="s">
        <v>34</v>
      </c>
      <c r="D51" s="48"/>
      <c r="E51" s="48"/>
      <c r="F51" s="38">
        <v>737.37</v>
      </c>
      <c r="G51" s="48"/>
      <c r="H51" s="37">
        <f t="shared" si="0"/>
        <v>737.37</v>
      </c>
      <c r="I51" s="37"/>
      <c r="J51" s="37"/>
      <c r="K51" s="37"/>
    </row>
    <row r="52" spans="1:20" x14ac:dyDescent="0.3">
      <c r="C52" s="49" t="s">
        <v>35</v>
      </c>
      <c r="D52" s="48"/>
      <c r="E52" s="48"/>
      <c r="F52" s="38">
        <v>1160.0100000000002</v>
      </c>
      <c r="G52" s="48"/>
      <c r="H52" s="37">
        <f t="shared" si="0"/>
        <v>1160.0100000000002</v>
      </c>
      <c r="I52" s="37"/>
      <c r="J52" s="37"/>
      <c r="K52" s="37"/>
    </row>
    <row r="53" spans="1:20" x14ac:dyDescent="0.3">
      <c r="C53" s="49" t="s">
        <v>36</v>
      </c>
      <c r="D53" s="48">
        <v>504.81</v>
      </c>
      <c r="E53" s="48"/>
      <c r="F53" s="38">
        <v>660.06</v>
      </c>
      <c r="G53" s="48"/>
      <c r="H53" s="37">
        <f t="shared" si="0"/>
        <v>504.81</v>
      </c>
      <c r="I53" s="37"/>
      <c r="J53" s="37"/>
      <c r="K53" s="37"/>
    </row>
    <row r="54" spans="1:20" x14ac:dyDescent="0.3">
      <c r="C54" s="49" t="s">
        <v>37</v>
      </c>
      <c r="D54" s="48">
        <v>278.64000000000004</v>
      </c>
      <c r="E54" s="48"/>
      <c r="F54" s="38">
        <v>480.41999999999996</v>
      </c>
      <c r="G54" s="51"/>
      <c r="H54" s="37">
        <f t="shared" si="0"/>
        <v>278.64000000000004</v>
      </c>
      <c r="I54" s="37"/>
      <c r="J54" s="37"/>
      <c r="K54" s="37"/>
    </row>
    <row r="55" spans="1:20" x14ac:dyDescent="0.3">
      <c r="B55" s="52" t="s">
        <v>21</v>
      </c>
      <c r="F55" s="31"/>
    </row>
    <row r="56" spans="1:20" x14ac:dyDescent="0.3">
      <c r="A56" s="61"/>
      <c r="B56" s="62"/>
      <c r="C56" s="63"/>
      <c r="D56" s="61"/>
      <c r="E56" s="61"/>
      <c r="F56" s="61"/>
      <c r="G56" s="63"/>
      <c r="H56" s="61"/>
      <c r="I56" s="61"/>
      <c r="J56" s="61"/>
      <c r="K56" s="61"/>
    </row>
    <row r="57" spans="1:20" x14ac:dyDescent="0.3">
      <c r="A57" s="61"/>
      <c r="B57" s="64"/>
      <c r="C57" s="63"/>
      <c r="D57" s="65"/>
      <c r="E57" s="65"/>
      <c r="F57" s="66" t="s">
        <v>73</v>
      </c>
      <c r="G57" s="63"/>
      <c r="H57" s="65"/>
      <c r="I57" s="65"/>
      <c r="J57" s="65"/>
      <c r="K57" s="61"/>
    </row>
    <row r="58" spans="1:20" x14ac:dyDescent="0.3">
      <c r="A58" s="61"/>
      <c r="B58" s="65"/>
      <c r="C58" s="65"/>
      <c r="D58" s="65"/>
      <c r="E58" s="65"/>
      <c r="F58" s="67" t="s">
        <v>74</v>
      </c>
      <c r="G58" s="65"/>
      <c r="H58" s="65"/>
      <c r="I58" s="65"/>
      <c r="J58" s="65"/>
      <c r="K58" s="61"/>
    </row>
    <row r="59" spans="1:20" x14ac:dyDescent="0.3">
      <c r="A59" s="7"/>
      <c r="B59" s="8"/>
      <c r="C59" s="8"/>
      <c r="D59" s="8"/>
      <c r="E59" s="9" t="s">
        <v>40</v>
      </c>
      <c r="F59" s="10" t="str">
        <f>$C$1</f>
        <v>R. Abbott</v>
      </c>
      <c r="G59" s="8"/>
      <c r="H59" s="11"/>
      <c r="I59" s="9" t="s">
        <v>52</v>
      </c>
      <c r="J59" s="12" t="str">
        <f>$G$2</f>
        <v>AA-SM-100</v>
      </c>
      <c r="K59" s="13"/>
      <c r="L59" s="54"/>
      <c r="M59" s="55"/>
      <c r="N59" s="55"/>
      <c r="Q59" s="26"/>
    </row>
    <row r="60" spans="1:20" x14ac:dyDescent="0.3">
      <c r="A60" s="8"/>
      <c r="B60" s="8"/>
      <c r="C60" s="8"/>
      <c r="D60" s="8"/>
      <c r="E60" s="9" t="s">
        <v>42</v>
      </c>
      <c r="F60" s="11" t="str">
        <f>$C$2</f>
        <v xml:space="preserve"> </v>
      </c>
      <c r="G60" s="8"/>
      <c r="H60" s="11"/>
      <c r="I60" s="9" t="s">
        <v>53</v>
      </c>
      <c r="J60" s="13" t="str">
        <f>$G$3</f>
        <v>IR</v>
      </c>
      <c r="K60" s="13"/>
      <c r="L60" s="54"/>
      <c r="M60" s="55">
        <v>1</v>
      </c>
      <c r="N60" s="55"/>
      <c r="Q60" s="26"/>
    </row>
    <row r="61" spans="1:20" x14ac:dyDescent="0.3">
      <c r="A61" s="8"/>
      <c r="B61" s="8"/>
      <c r="C61" s="8"/>
      <c r="D61" s="8"/>
      <c r="E61" s="9" t="s">
        <v>1</v>
      </c>
      <c r="F61" s="11" t="str">
        <f>$C$3</f>
        <v>20/10/2013</v>
      </c>
      <c r="G61" s="8"/>
      <c r="H61" s="11"/>
      <c r="I61" s="9" t="s">
        <v>54</v>
      </c>
      <c r="J61" s="10" t="str">
        <f>L61&amp;" of "&amp;$G$1</f>
        <v>2 of 6</v>
      </c>
      <c r="K61" s="11"/>
      <c r="L61" s="54">
        <f>SUM($M$1:M60)</f>
        <v>2</v>
      </c>
      <c r="M61" s="55"/>
      <c r="N61" s="55"/>
      <c r="Q61" s="26"/>
    </row>
    <row r="62" spans="1:20" x14ac:dyDescent="0.3">
      <c r="E62" s="9" t="s">
        <v>0</v>
      </c>
      <c r="F62" s="11" t="str">
        <f>$C$5</f>
        <v>STANDARD SPREADSHEET METHOD</v>
      </c>
      <c r="G62" s="8"/>
      <c r="H62" s="8"/>
      <c r="I62" s="14"/>
      <c r="J62" s="10"/>
      <c r="K62" s="8"/>
      <c r="L62" s="8"/>
      <c r="M62" s="55"/>
      <c r="N62" s="55"/>
      <c r="Q62" s="26"/>
    </row>
    <row r="63" spans="1:20" ht="15.6" x14ac:dyDescent="0.3">
      <c r="A63" s="61"/>
      <c r="B63" s="16" t="str">
        <f>$G$4</f>
        <v>COMPOSITES - TYPICAL DESIGN VALUES</v>
      </c>
      <c r="C63" s="61"/>
      <c r="D63" s="61"/>
      <c r="E63" s="61"/>
      <c r="I63" s="29"/>
      <c r="J63" s="73"/>
      <c r="L63" s="25"/>
      <c r="M63" s="27"/>
      <c r="N63" s="25"/>
      <c r="O63" s="25"/>
      <c r="P63" s="25"/>
      <c r="Q63" s="25"/>
      <c r="R63" s="25"/>
      <c r="S63" s="25"/>
      <c r="T63" s="25"/>
    </row>
    <row r="64" spans="1:20" x14ac:dyDescent="0.3">
      <c r="A64" s="29"/>
      <c r="B64" s="30" t="s">
        <v>19</v>
      </c>
      <c r="L64" s="25"/>
      <c r="M64" s="25"/>
      <c r="N64" s="25"/>
      <c r="O64" s="25"/>
      <c r="P64" s="25"/>
      <c r="Q64" s="25"/>
      <c r="R64" s="25"/>
      <c r="S64" s="25"/>
      <c r="T64" s="25"/>
    </row>
    <row r="65" spans="1:20" x14ac:dyDescent="0.3">
      <c r="L65" s="25"/>
      <c r="M65" s="25"/>
      <c r="N65" s="25"/>
      <c r="O65" s="25"/>
      <c r="P65" s="25"/>
      <c r="Q65" s="25"/>
      <c r="R65" s="25"/>
      <c r="S65" s="25"/>
      <c r="T65" s="25"/>
    </row>
    <row r="66" spans="1:20" x14ac:dyDescent="0.3">
      <c r="A66" s="29"/>
      <c r="B66" s="32" t="s">
        <v>20</v>
      </c>
      <c r="F66" s="31"/>
      <c r="L66" s="25"/>
    </row>
    <row r="67" spans="1:20" x14ac:dyDescent="0.3">
      <c r="F67" s="31"/>
      <c r="G67" s="31"/>
      <c r="L67" s="25"/>
      <c r="M67" s="25"/>
      <c r="N67" s="25"/>
      <c r="O67" s="25"/>
      <c r="P67" s="25"/>
      <c r="Q67" s="25"/>
      <c r="R67" s="25"/>
      <c r="S67" s="25"/>
      <c r="T67" s="25"/>
    </row>
    <row r="68" spans="1:20" x14ac:dyDescent="0.3">
      <c r="D68" s="28" t="s">
        <v>9</v>
      </c>
      <c r="E68" s="28" t="s">
        <v>12</v>
      </c>
      <c r="F68" s="28" t="s">
        <v>14</v>
      </c>
      <c r="G68" s="28" t="s">
        <v>16</v>
      </c>
      <c r="H68" s="28" t="s">
        <v>18</v>
      </c>
      <c r="I68" s="28"/>
      <c r="J68" s="28"/>
      <c r="K68" s="28"/>
      <c r="L68" s="25"/>
      <c r="M68" s="25"/>
      <c r="N68" s="25"/>
      <c r="O68" s="25"/>
      <c r="P68" s="25"/>
      <c r="Q68" s="25"/>
      <c r="R68" s="25"/>
      <c r="S68" s="25"/>
      <c r="T68" s="25"/>
    </row>
    <row r="69" spans="1:20" x14ac:dyDescent="0.3">
      <c r="D69" s="33" t="s">
        <v>10</v>
      </c>
      <c r="E69" s="33" t="s">
        <v>13</v>
      </c>
      <c r="F69" s="33" t="s">
        <v>15</v>
      </c>
      <c r="G69" s="33" t="s">
        <v>17</v>
      </c>
      <c r="L69" s="25"/>
      <c r="M69" s="25"/>
      <c r="N69" s="25"/>
      <c r="O69" s="25"/>
      <c r="P69" s="25"/>
      <c r="Q69" s="25"/>
      <c r="R69" s="25"/>
      <c r="S69" s="25"/>
      <c r="T69" s="25"/>
    </row>
    <row r="70" spans="1:20" x14ac:dyDescent="0.3">
      <c r="F70" s="31"/>
      <c r="L70" s="25"/>
      <c r="M70" s="25"/>
      <c r="N70" s="25"/>
      <c r="O70" s="25"/>
      <c r="P70" s="25"/>
      <c r="Q70" s="25"/>
      <c r="R70" s="25"/>
      <c r="S70" s="25"/>
      <c r="T70" s="25"/>
    </row>
    <row r="71" spans="1:20" ht="15" x14ac:dyDescent="0.35">
      <c r="C71" s="34" t="s">
        <v>59</v>
      </c>
      <c r="D71" s="37">
        <v>1801.8</v>
      </c>
      <c r="E71" s="37">
        <v>1886.4</v>
      </c>
      <c r="F71" s="37">
        <v>2008.8</v>
      </c>
      <c r="G71" s="37">
        <v>1970.1000000000001</v>
      </c>
      <c r="H71" s="37">
        <f>MIN(D71:G71)</f>
        <v>1801.8</v>
      </c>
      <c r="I71" s="37"/>
      <c r="J71" s="37"/>
      <c r="K71" s="37"/>
      <c r="L71" s="25"/>
      <c r="M71" s="25"/>
      <c r="N71" s="25"/>
      <c r="O71" s="25"/>
      <c r="P71" s="25"/>
      <c r="Q71" s="25"/>
      <c r="R71" s="25"/>
      <c r="S71" s="25"/>
      <c r="T71" s="25"/>
    </row>
    <row r="72" spans="1:20" ht="15" x14ac:dyDescent="0.35">
      <c r="C72" s="34" t="s">
        <v>60</v>
      </c>
      <c r="D72" s="37">
        <v>110000</v>
      </c>
      <c r="E72" s="37">
        <v>110000</v>
      </c>
      <c r="F72" s="37">
        <v>110000</v>
      </c>
      <c r="G72" s="37">
        <v>110000</v>
      </c>
      <c r="H72" s="37">
        <f t="shared" ref="H72:H97" si="1">MIN(D72:G72)</f>
        <v>110000</v>
      </c>
      <c r="I72" s="37"/>
      <c r="J72" s="37"/>
      <c r="K72" s="37"/>
      <c r="L72" s="25"/>
      <c r="M72" s="25"/>
      <c r="N72" s="25"/>
      <c r="O72" s="25"/>
      <c r="P72" s="25"/>
      <c r="Q72" s="25"/>
      <c r="R72" s="25"/>
      <c r="S72" s="25"/>
      <c r="T72" s="25"/>
    </row>
    <row r="73" spans="1:20" ht="15" x14ac:dyDescent="0.35">
      <c r="C73" s="34" t="s">
        <v>61</v>
      </c>
      <c r="D73" s="37">
        <v>11.700000000000001</v>
      </c>
      <c r="E73" s="37">
        <v>24.3</v>
      </c>
      <c r="F73" s="37">
        <v>28.8</v>
      </c>
      <c r="G73" s="37">
        <v>30.6</v>
      </c>
      <c r="H73" s="37">
        <f t="shared" si="1"/>
        <v>11.700000000000001</v>
      </c>
      <c r="I73" s="37"/>
      <c r="J73" s="37"/>
      <c r="K73" s="37"/>
      <c r="L73" s="25"/>
      <c r="M73" s="25"/>
      <c r="N73" s="25"/>
      <c r="O73" s="25"/>
      <c r="P73" s="25"/>
      <c r="Q73" s="25"/>
      <c r="R73" s="25"/>
      <c r="S73" s="25"/>
      <c r="T73" s="25"/>
    </row>
    <row r="74" spans="1:20" ht="15" x14ac:dyDescent="0.35">
      <c r="C74" s="34" t="s">
        <v>62</v>
      </c>
      <c r="D74" s="37">
        <v>6325.3011440740738</v>
      </c>
      <c r="E74" s="37">
        <v>6325.3011440740738</v>
      </c>
      <c r="F74" s="37">
        <v>6325.3011440740738</v>
      </c>
      <c r="G74" s="37">
        <v>6325.3011440740738</v>
      </c>
      <c r="H74" s="37">
        <f t="shared" si="1"/>
        <v>6325.3011440740738</v>
      </c>
      <c r="I74" s="37"/>
      <c r="J74" s="37"/>
      <c r="K74" s="37"/>
      <c r="L74" s="25"/>
      <c r="M74" s="25"/>
      <c r="N74" s="25"/>
      <c r="O74" s="25"/>
      <c r="P74" s="25"/>
      <c r="Q74" s="25"/>
      <c r="R74" s="25"/>
      <c r="S74" s="25"/>
      <c r="T74" s="25"/>
    </row>
    <row r="75" spans="1:20" ht="15" x14ac:dyDescent="0.35">
      <c r="C75" s="34" t="s">
        <v>63</v>
      </c>
      <c r="D75" s="42">
        <v>0.314</v>
      </c>
      <c r="E75" s="42">
        <v>0.314</v>
      </c>
      <c r="F75" s="41">
        <v>0.314</v>
      </c>
      <c r="G75" s="42">
        <v>0.314</v>
      </c>
      <c r="H75" s="42">
        <f t="shared" si="1"/>
        <v>0.314</v>
      </c>
      <c r="I75" s="42"/>
      <c r="J75" s="42"/>
      <c r="K75" s="42"/>
      <c r="L75" s="25"/>
      <c r="M75" s="25"/>
      <c r="N75" s="25"/>
      <c r="O75" s="25"/>
      <c r="P75" s="25"/>
      <c r="Q75" s="25"/>
      <c r="R75" s="25"/>
      <c r="S75" s="25"/>
      <c r="T75" s="25"/>
    </row>
    <row r="76" spans="1:20" ht="15" x14ac:dyDescent="0.35">
      <c r="C76" s="34" t="s">
        <v>64</v>
      </c>
      <c r="D76" s="37">
        <v>558.9</v>
      </c>
      <c r="E76" s="37">
        <v>926.1</v>
      </c>
      <c r="F76" s="38">
        <v>932.4</v>
      </c>
      <c r="G76" s="37">
        <v>1068.3</v>
      </c>
      <c r="H76" s="37">
        <f t="shared" si="1"/>
        <v>558.9</v>
      </c>
      <c r="I76" s="37"/>
      <c r="J76" s="37"/>
      <c r="K76" s="37"/>
      <c r="L76" s="25"/>
      <c r="M76" s="25"/>
      <c r="N76" s="25"/>
      <c r="O76" s="25"/>
      <c r="P76" s="25"/>
      <c r="Q76" s="25"/>
      <c r="R76" s="25"/>
      <c r="S76" s="25"/>
      <c r="T76" s="25"/>
    </row>
    <row r="77" spans="1:20" ht="15" x14ac:dyDescent="0.35">
      <c r="C77" s="34" t="s">
        <v>65</v>
      </c>
      <c r="D77" s="37">
        <v>110000</v>
      </c>
      <c r="E77" s="37">
        <v>110000</v>
      </c>
      <c r="F77" s="38">
        <v>110000</v>
      </c>
      <c r="G77" s="37">
        <v>110000</v>
      </c>
      <c r="H77" s="37">
        <f t="shared" si="1"/>
        <v>110000</v>
      </c>
      <c r="I77" s="37"/>
      <c r="J77" s="37"/>
      <c r="K77" s="37"/>
      <c r="L77" s="25"/>
      <c r="M77" s="25"/>
      <c r="N77" s="25"/>
      <c r="O77" s="25"/>
      <c r="P77" s="25"/>
      <c r="Q77" s="25"/>
      <c r="R77" s="25"/>
      <c r="S77" s="25"/>
      <c r="T77" s="25"/>
    </row>
    <row r="78" spans="1:20" ht="15" x14ac:dyDescent="0.35">
      <c r="C78" s="34" t="s">
        <v>66</v>
      </c>
      <c r="D78" s="37">
        <v>67.5</v>
      </c>
      <c r="E78" s="37">
        <v>118.8</v>
      </c>
      <c r="F78" s="38">
        <v>145.80000000000001</v>
      </c>
      <c r="G78" s="37">
        <v>198.9</v>
      </c>
      <c r="H78" s="37">
        <f t="shared" si="1"/>
        <v>67.5</v>
      </c>
      <c r="I78" s="37"/>
      <c r="J78" s="37"/>
      <c r="K78" s="37"/>
      <c r="L78" s="25"/>
      <c r="M78" s="25"/>
      <c r="N78" s="25"/>
      <c r="O78" s="25"/>
      <c r="P78" s="25"/>
      <c r="Q78" s="25"/>
      <c r="R78" s="25"/>
      <c r="S78" s="25"/>
      <c r="T78" s="25"/>
    </row>
    <row r="79" spans="1:20" ht="15" x14ac:dyDescent="0.35">
      <c r="C79" s="34" t="s">
        <v>67</v>
      </c>
      <c r="D79" s="37">
        <v>7101.5997099999986</v>
      </c>
      <c r="E79" s="37">
        <v>7101.5997099999986</v>
      </c>
      <c r="F79" s="37">
        <v>7101.5997099999986</v>
      </c>
      <c r="G79" s="37">
        <v>7101.5997099999986</v>
      </c>
      <c r="H79" s="37">
        <f t="shared" si="1"/>
        <v>7101.5997099999986</v>
      </c>
      <c r="I79" s="37"/>
      <c r="J79" s="37"/>
      <c r="K79" s="37"/>
      <c r="L79" s="25"/>
      <c r="M79" s="25"/>
      <c r="N79" s="25"/>
      <c r="O79" s="25"/>
      <c r="P79" s="25"/>
      <c r="Q79" s="25"/>
      <c r="R79" s="25"/>
      <c r="S79" s="25"/>
      <c r="T79" s="25"/>
    </row>
    <row r="80" spans="1:20" ht="15" x14ac:dyDescent="0.35">
      <c r="C80" s="34" t="s">
        <v>68</v>
      </c>
      <c r="D80" s="37">
        <v>56.7</v>
      </c>
      <c r="E80" s="37">
        <v>83.7</v>
      </c>
      <c r="F80" s="37">
        <v>106.2</v>
      </c>
      <c r="G80" s="37">
        <v>132.30000000000001</v>
      </c>
      <c r="H80" s="37">
        <f t="shared" si="1"/>
        <v>56.7</v>
      </c>
      <c r="I80" s="37"/>
      <c r="J80" s="37"/>
      <c r="K80" s="37"/>
      <c r="L80" s="25"/>
      <c r="M80" s="25"/>
      <c r="N80" s="25"/>
      <c r="O80" s="25"/>
      <c r="P80" s="25"/>
      <c r="Q80" s="25"/>
      <c r="R80" s="25"/>
      <c r="S80" s="25"/>
      <c r="T80" s="25"/>
    </row>
    <row r="81" spans="3:20" ht="15" x14ac:dyDescent="0.35">
      <c r="C81" s="34" t="s">
        <v>69</v>
      </c>
      <c r="D81" s="37">
        <v>2620</v>
      </c>
      <c r="E81" s="37">
        <v>2620</v>
      </c>
      <c r="F81" s="37">
        <v>2620</v>
      </c>
      <c r="G81" s="37">
        <v>2620</v>
      </c>
      <c r="H81" s="37">
        <f t="shared" si="1"/>
        <v>2620</v>
      </c>
      <c r="I81" s="37"/>
      <c r="J81" s="37"/>
      <c r="K81" s="37"/>
      <c r="L81" s="25"/>
      <c r="M81" s="25"/>
      <c r="N81" s="25"/>
      <c r="O81" s="25"/>
      <c r="P81" s="25"/>
      <c r="Q81" s="25"/>
      <c r="R81" s="25"/>
      <c r="S81" s="25"/>
      <c r="T81" s="25"/>
    </row>
    <row r="82" spans="3:20" x14ac:dyDescent="0.3">
      <c r="C82" s="43" t="s">
        <v>38</v>
      </c>
      <c r="D82" s="37">
        <v>0</v>
      </c>
      <c r="E82" s="37">
        <v>0</v>
      </c>
      <c r="F82" s="37">
        <v>0</v>
      </c>
      <c r="G82" s="37">
        <v>0</v>
      </c>
      <c r="H82" s="37">
        <f t="shared" si="1"/>
        <v>0</v>
      </c>
      <c r="I82" s="37"/>
      <c r="J82" s="37"/>
      <c r="K82" s="37"/>
      <c r="L82" s="25"/>
      <c r="M82" s="25"/>
      <c r="N82" s="25"/>
      <c r="O82" s="25"/>
      <c r="P82" s="25"/>
      <c r="Q82" s="25"/>
      <c r="R82" s="25"/>
      <c r="S82" s="25"/>
      <c r="T82" s="25"/>
    </row>
    <row r="83" spans="3:20" x14ac:dyDescent="0.3">
      <c r="C83" s="43" t="s">
        <v>27</v>
      </c>
      <c r="D83" s="53">
        <v>0.43</v>
      </c>
      <c r="E83" s="53">
        <v>0.43</v>
      </c>
      <c r="F83" s="46">
        <v>0.43</v>
      </c>
      <c r="G83" s="53">
        <v>0.43</v>
      </c>
      <c r="H83" s="37" t="s">
        <v>11</v>
      </c>
      <c r="I83" s="37"/>
      <c r="J83" s="37"/>
      <c r="K83" s="37"/>
      <c r="L83" s="25"/>
      <c r="M83" s="25"/>
      <c r="N83" s="25"/>
      <c r="O83" s="25"/>
      <c r="P83" s="25"/>
      <c r="Q83" s="25"/>
      <c r="R83" s="25"/>
      <c r="S83" s="25"/>
      <c r="T83" s="25"/>
    </row>
    <row r="84" spans="3:20" ht="15" x14ac:dyDescent="0.35">
      <c r="C84" s="34" t="s">
        <v>70</v>
      </c>
      <c r="D84" s="37">
        <v>110000</v>
      </c>
      <c r="E84" s="37">
        <v>110000</v>
      </c>
      <c r="F84" s="38">
        <v>110000</v>
      </c>
      <c r="G84" s="37">
        <v>110000</v>
      </c>
      <c r="H84" s="37">
        <f t="shared" si="1"/>
        <v>110000</v>
      </c>
      <c r="I84" s="37"/>
      <c r="J84" s="37"/>
      <c r="K84" s="37"/>
      <c r="L84" s="25"/>
      <c r="M84" s="25"/>
      <c r="N84" s="25"/>
      <c r="O84" s="25"/>
      <c r="P84" s="25"/>
      <c r="Q84" s="25"/>
      <c r="R84" s="25"/>
      <c r="S84" s="25"/>
      <c r="T84" s="25"/>
    </row>
    <row r="85" spans="3:20" ht="15" x14ac:dyDescent="0.35">
      <c r="C85" s="34" t="s">
        <v>71</v>
      </c>
      <c r="D85" s="37">
        <v>6713.4504270370362</v>
      </c>
      <c r="E85" s="37">
        <v>6713.4504270370362</v>
      </c>
      <c r="F85" s="38">
        <v>6713.4504270370362</v>
      </c>
      <c r="G85" s="37">
        <v>6713.4504270370362</v>
      </c>
      <c r="H85" s="37">
        <f t="shared" si="1"/>
        <v>6713.4504270370362</v>
      </c>
      <c r="I85" s="37"/>
      <c r="J85" s="37"/>
      <c r="K85" s="37"/>
      <c r="L85" s="25"/>
      <c r="M85" s="25"/>
      <c r="N85" s="25"/>
      <c r="O85" s="25"/>
      <c r="P85" s="25"/>
      <c r="Q85" s="25"/>
      <c r="R85" s="25"/>
      <c r="S85" s="25"/>
      <c r="T85" s="25"/>
    </row>
    <row r="86" spans="3:20" x14ac:dyDescent="0.3">
      <c r="C86" s="34" t="s">
        <v>8</v>
      </c>
      <c r="D86" s="37">
        <v>3000</v>
      </c>
      <c r="E86" s="37">
        <v>4971.014492753623</v>
      </c>
      <c r="F86" s="38">
        <v>5004.8309178743966</v>
      </c>
      <c r="G86" s="37">
        <v>5734.2995169082124</v>
      </c>
      <c r="H86" s="37">
        <f t="shared" si="1"/>
        <v>3000</v>
      </c>
      <c r="I86" s="37"/>
      <c r="J86" s="37"/>
      <c r="K86" s="37"/>
      <c r="L86" s="25"/>
      <c r="M86" s="25"/>
      <c r="N86" s="25"/>
      <c r="O86" s="25"/>
      <c r="P86" s="25"/>
      <c r="Q86" s="25"/>
      <c r="R86" s="25"/>
      <c r="S86" s="25"/>
      <c r="T86" s="25"/>
    </row>
    <row r="87" spans="3:20" x14ac:dyDescent="0.3">
      <c r="C87" s="34" t="s">
        <v>22</v>
      </c>
      <c r="D87" s="37">
        <v>4500</v>
      </c>
      <c r="E87" s="37">
        <v>4711.288711288712</v>
      </c>
      <c r="F87" s="37">
        <v>5016.9830169830166</v>
      </c>
      <c r="G87" s="37">
        <v>4920.3296703296701</v>
      </c>
      <c r="H87" s="37">
        <f t="shared" si="1"/>
        <v>4500</v>
      </c>
      <c r="I87" s="37"/>
      <c r="J87" s="37"/>
      <c r="K87" s="37"/>
      <c r="L87" s="25"/>
      <c r="M87" s="25"/>
      <c r="N87" s="25"/>
      <c r="O87" s="25"/>
      <c r="P87" s="25"/>
      <c r="Q87" s="25"/>
      <c r="R87" s="25"/>
      <c r="S87" s="25"/>
      <c r="T87" s="25"/>
    </row>
    <row r="88" spans="3:20" x14ac:dyDescent="0.3">
      <c r="C88" s="49" t="s">
        <v>28</v>
      </c>
      <c r="D88" s="37"/>
      <c r="E88" s="37"/>
      <c r="F88" s="37"/>
      <c r="G88" s="37"/>
      <c r="H88" s="37"/>
      <c r="I88" s="37"/>
      <c r="J88" s="37"/>
      <c r="K88" s="37"/>
      <c r="L88" s="25"/>
      <c r="M88" s="25"/>
      <c r="N88" s="25"/>
      <c r="O88" s="25"/>
      <c r="P88" s="25"/>
      <c r="Q88" s="25"/>
      <c r="R88" s="25"/>
      <c r="S88" s="25"/>
      <c r="T88" s="25"/>
    </row>
    <row r="89" spans="3:20" x14ac:dyDescent="0.3">
      <c r="C89" s="50" t="s">
        <v>29</v>
      </c>
      <c r="D89" s="37">
        <v>160.47000000000003</v>
      </c>
      <c r="E89" s="37"/>
      <c r="F89" s="37">
        <v>263.52000000000004</v>
      </c>
      <c r="G89" s="37"/>
      <c r="H89" s="37">
        <f t="shared" si="1"/>
        <v>160.47000000000003</v>
      </c>
      <c r="I89" s="37"/>
      <c r="J89" s="37"/>
      <c r="K89" s="37"/>
      <c r="L89" s="25"/>
      <c r="M89" s="25"/>
      <c r="N89" s="25"/>
      <c r="O89" s="25"/>
      <c r="P89" s="25"/>
      <c r="Q89" s="25"/>
      <c r="R89" s="25"/>
      <c r="S89" s="25"/>
      <c r="T89" s="25"/>
    </row>
    <row r="90" spans="3:20" x14ac:dyDescent="0.3">
      <c r="C90" s="49" t="s">
        <v>30</v>
      </c>
      <c r="D90" s="37"/>
      <c r="E90" s="37"/>
      <c r="F90" s="37">
        <v>445.05</v>
      </c>
      <c r="G90" s="37"/>
      <c r="H90" s="37">
        <f t="shared" si="1"/>
        <v>445.05</v>
      </c>
      <c r="I90" s="37"/>
      <c r="J90" s="37"/>
      <c r="K90" s="37"/>
      <c r="L90" s="25"/>
      <c r="M90" s="25"/>
      <c r="N90" s="25"/>
      <c r="O90" s="25"/>
      <c r="P90" s="25"/>
      <c r="Q90" s="25"/>
      <c r="R90" s="25"/>
      <c r="S90" s="25"/>
      <c r="T90" s="25"/>
    </row>
    <row r="91" spans="3:20" x14ac:dyDescent="0.3">
      <c r="C91" s="49" t="s">
        <v>31</v>
      </c>
      <c r="D91" s="37">
        <v>275.58</v>
      </c>
      <c r="E91" s="37"/>
      <c r="F91" s="38"/>
      <c r="G91" s="37"/>
      <c r="H91" s="37">
        <f t="shared" si="1"/>
        <v>275.58</v>
      </c>
      <c r="I91" s="37"/>
      <c r="J91" s="37"/>
      <c r="K91" s="37"/>
      <c r="L91" s="25"/>
      <c r="M91" s="25"/>
      <c r="N91" s="25"/>
      <c r="O91" s="25"/>
      <c r="P91" s="25"/>
      <c r="Q91" s="25"/>
      <c r="R91" s="25"/>
      <c r="S91" s="25"/>
      <c r="T91" s="25"/>
    </row>
    <row r="92" spans="3:20" x14ac:dyDescent="0.3">
      <c r="C92" s="49" t="s">
        <v>32</v>
      </c>
      <c r="D92" s="37"/>
      <c r="E92" s="37"/>
      <c r="F92" s="38">
        <v>684.99</v>
      </c>
      <c r="G92" s="37"/>
      <c r="H92" s="37">
        <f t="shared" si="1"/>
        <v>684.99</v>
      </c>
      <c r="I92" s="37"/>
      <c r="J92" s="37"/>
      <c r="K92" s="37"/>
      <c r="L92" s="25"/>
      <c r="M92" s="25"/>
      <c r="N92" s="25"/>
      <c r="O92" s="25"/>
      <c r="P92" s="25"/>
      <c r="Q92" s="25"/>
      <c r="R92" s="25"/>
      <c r="S92" s="25"/>
      <c r="T92" s="25"/>
    </row>
    <row r="93" spans="3:20" x14ac:dyDescent="0.3">
      <c r="C93" s="49" t="s">
        <v>33</v>
      </c>
      <c r="D93" s="37"/>
      <c r="E93" s="37"/>
      <c r="F93" s="38">
        <v>694.17</v>
      </c>
      <c r="G93" s="37"/>
      <c r="H93" s="37">
        <f t="shared" si="1"/>
        <v>694.17</v>
      </c>
      <c r="I93" s="37"/>
      <c r="J93" s="37"/>
      <c r="K93" s="37"/>
      <c r="L93" s="25"/>
      <c r="M93" s="25"/>
      <c r="N93" s="25"/>
      <c r="O93" s="25"/>
      <c r="P93" s="25"/>
      <c r="Q93" s="25"/>
      <c r="R93" s="25"/>
      <c r="S93" s="25"/>
      <c r="T93" s="25"/>
    </row>
    <row r="94" spans="3:20" x14ac:dyDescent="0.3">
      <c r="C94" s="49" t="s">
        <v>34</v>
      </c>
      <c r="D94" s="37"/>
      <c r="E94" s="37"/>
      <c r="F94" s="38">
        <v>1276.2</v>
      </c>
      <c r="G94" s="37"/>
      <c r="H94" s="37">
        <f t="shared" si="1"/>
        <v>1276.2</v>
      </c>
      <c r="I94" s="37"/>
      <c r="J94" s="37"/>
      <c r="K94" s="37"/>
      <c r="L94" s="25"/>
      <c r="M94" s="25"/>
      <c r="N94" s="25"/>
      <c r="O94" s="25"/>
      <c r="P94" s="25"/>
      <c r="Q94" s="25"/>
      <c r="R94" s="25"/>
      <c r="S94" s="25"/>
      <c r="T94" s="25"/>
    </row>
    <row r="95" spans="3:20" x14ac:dyDescent="0.3">
      <c r="C95" s="49" t="s">
        <v>35</v>
      </c>
      <c r="D95" s="37"/>
      <c r="E95" s="37"/>
      <c r="F95" s="38">
        <v>1205.6399999999999</v>
      </c>
      <c r="G95" s="37"/>
      <c r="H95" s="37">
        <f t="shared" si="1"/>
        <v>1205.6399999999999</v>
      </c>
      <c r="I95" s="37"/>
      <c r="J95" s="37"/>
      <c r="K95" s="37"/>
      <c r="L95" s="25"/>
      <c r="M95" s="25"/>
      <c r="N95" s="25"/>
      <c r="O95" s="25"/>
      <c r="P95" s="25"/>
      <c r="Q95" s="25"/>
      <c r="R95" s="25"/>
      <c r="S95" s="25"/>
      <c r="T95" s="25"/>
    </row>
    <row r="96" spans="3:20" x14ac:dyDescent="0.3">
      <c r="C96" s="49" t="s">
        <v>36</v>
      </c>
      <c r="D96" s="37">
        <v>536.4</v>
      </c>
      <c r="E96" s="37"/>
      <c r="F96" s="38">
        <v>666</v>
      </c>
      <c r="G96" s="37"/>
      <c r="H96" s="37">
        <f t="shared" si="1"/>
        <v>536.4</v>
      </c>
      <c r="I96" s="37"/>
      <c r="J96" s="37"/>
      <c r="K96" s="37"/>
      <c r="L96" s="25"/>
      <c r="M96" s="25"/>
      <c r="N96" s="25"/>
      <c r="O96" s="25"/>
      <c r="P96" s="25"/>
      <c r="Q96" s="25"/>
      <c r="R96" s="25"/>
      <c r="S96" s="25"/>
      <c r="T96" s="25"/>
    </row>
    <row r="97" spans="1:20" x14ac:dyDescent="0.3">
      <c r="C97" s="49" t="s">
        <v>37</v>
      </c>
      <c r="D97" s="37">
        <v>257.04000000000002</v>
      </c>
      <c r="E97" s="37"/>
      <c r="F97" s="38">
        <v>448.65000000000003</v>
      </c>
      <c r="G97" s="37"/>
      <c r="H97" s="37">
        <f t="shared" si="1"/>
        <v>257.04000000000002</v>
      </c>
      <c r="I97" s="37"/>
      <c r="J97" s="37"/>
      <c r="K97" s="37"/>
      <c r="L97" s="25"/>
      <c r="M97" s="25"/>
      <c r="N97" s="25"/>
      <c r="O97" s="25"/>
      <c r="P97" s="25"/>
      <c r="Q97" s="25"/>
      <c r="R97" s="25"/>
      <c r="S97" s="25"/>
      <c r="T97" s="25"/>
    </row>
    <row r="98" spans="1:20" x14ac:dyDescent="0.3">
      <c r="B98" s="52" t="s">
        <v>21</v>
      </c>
      <c r="D98" s="37"/>
      <c r="E98" s="37"/>
      <c r="F98" s="37"/>
      <c r="G98" s="37"/>
      <c r="L98" s="25"/>
      <c r="M98" s="25"/>
      <c r="N98" s="25"/>
      <c r="O98" s="25"/>
      <c r="P98" s="25"/>
      <c r="Q98" s="25"/>
      <c r="R98" s="25"/>
      <c r="S98" s="25"/>
      <c r="T98" s="25"/>
    </row>
    <row r="99" spans="1:20" x14ac:dyDescent="0.3">
      <c r="D99" s="37"/>
      <c r="E99" s="37"/>
      <c r="F99" s="37"/>
      <c r="G99" s="37"/>
      <c r="L99" s="25"/>
      <c r="M99" s="25"/>
      <c r="N99" s="25"/>
      <c r="O99" s="25"/>
      <c r="P99" s="25"/>
      <c r="Q99" s="25"/>
      <c r="R99" s="25"/>
      <c r="S99" s="25"/>
      <c r="T99" s="25"/>
    </row>
    <row r="100" spans="1:20" x14ac:dyDescent="0.3">
      <c r="L100" s="25"/>
      <c r="M100" s="25"/>
      <c r="N100" s="25"/>
      <c r="O100" s="25"/>
      <c r="P100" s="25"/>
      <c r="Q100" s="25"/>
      <c r="R100" s="25"/>
      <c r="S100" s="25"/>
      <c r="T100" s="25"/>
    </row>
    <row r="101" spans="1:20" x14ac:dyDescent="0.3">
      <c r="L101" s="25"/>
      <c r="M101" s="25"/>
      <c r="N101" s="25"/>
      <c r="O101" s="25"/>
      <c r="P101" s="25"/>
      <c r="Q101" s="25"/>
      <c r="R101" s="25"/>
      <c r="S101" s="25"/>
      <c r="T101" s="25"/>
    </row>
    <row r="102" spans="1:20" x14ac:dyDescent="0.3">
      <c r="F102" s="31"/>
      <c r="L102" s="25"/>
      <c r="M102" s="25"/>
      <c r="N102" s="25"/>
      <c r="O102" s="25"/>
      <c r="P102" s="25"/>
      <c r="Q102" s="25"/>
      <c r="R102" s="25"/>
      <c r="S102" s="25"/>
      <c r="T102" s="25"/>
    </row>
    <row r="103" spans="1:20" x14ac:dyDescent="0.3">
      <c r="F103" s="31"/>
      <c r="L103" s="25"/>
      <c r="M103" s="25"/>
      <c r="N103" s="25"/>
      <c r="O103" s="25"/>
      <c r="P103" s="25"/>
      <c r="Q103" s="25"/>
      <c r="R103" s="25"/>
      <c r="S103" s="25"/>
      <c r="T103" s="25"/>
    </row>
    <row r="104" spans="1:20" x14ac:dyDescent="0.3">
      <c r="F104" s="31"/>
      <c r="L104" s="25"/>
      <c r="M104" s="25"/>
      <c r="N104" s="25"/>
      <c r="O104" s="25"/>
      <c r="P104" s="25"/>
      <c r="Q104" s="25"/>
      <c r="R104" s="25"/>
      <c r="S104" s="25"/>
      <c r="T104" s="25"/>
    </row>
    <row r="105" spans="1:20" x14ac:dyDescent="0.3">
      <c r="F105" s="31"/>
      <c r="L105" s="25"/>
      <c r="M105" s="25"/>
      <c r="N105" s="25"/>
      <c r="O105" s="25"/>
      <c r="P105" s="25"/>
      <c r="Q105" s="25"/>
      <c r="R105" s="25"/>
      <c r="S105" s="25"/>
      <c r="T105" s="25"/>
    </row>
    <row r="106" spans="1:20" x14ac:dyDescent="0.3">
      <c r="F106" s="31"/>
      <c r="L106" s="25"/>
      <c r="M106" s="25"/>
      <c r="N106" s="25"/>
      <c r="O106" s="25"/>
      <c r="P106" s="25"/>
      <c r="Q106" s="25"/>
      <c r="R106" s="25"/>
      <c r="S106" s="25"/>
      <c r="T106" s="25"/>
    </row>
    <row r="107" spans="1:20" x14ac:dyDescent="0.3">
      <c r="F107" s="31"/>
      <c r="L107" s="25"/>
      <c r="M107" s="25"/>
      <c r="N107" s="25"/>
      <c r="O107" s="25"/>
      <c r="P107" s="25"/>
      <c r="Q107" s="25"/>
      <c r="R107" s="25"/>
      <c r="S107" s="25"/>
      <c r="T107" s="25"/>
    </row>
    <row r="108" spans="1:20" x14ac:dyDescent="0.3">
      <c r="A108" s="61"/>
      <c r="B108" s="62"/>
      <c r="C108" s="63"/>
      <c r="D108" s="61"/>
      <c r="E108" s="61"/>
      <c r="F108" s="61"/>
      <c r="G108" s="63"/>
      <c r="H108" s="61"/>
      <c r="I108" s="61"/>
      <c r="J108" s="61"/>
      <c r="K108" s="61"/>
    </row>
    <row r="109" spans="1:20" x14ac:dyDescent="0.3">
      <c r="A109" s="61"/>
      <c r="B109" s="64"/>
      <c r="C109" s="63"/>
      <c r="D109" s="65"/>
      <c r="E109" s="65"/>
      <c r="F109" s="66" t="s">
        <v>73</v>
      </c>
      <c r="G109" s="63"/>
      <c r="H109" s="65"/>
      <c r="I109" s="65"/>
      <c r="J109" s="65"/>
      <c r="K109" s="61"/>
    </row>
    <row r="110" spans="1:20" x14ac:dyDescent="0.3">
      <c r="A110" s="61"/>
      <c r="B110" s="65"/>
      <c r="C110" s="65"/>
      <c r="D110" s="65"/>
      <c r="E110" s="65"/>
      <c r="F110" s="67" t="s">
        <v>74</v>
      </c>
      <c r="G110" s="65"/>
      <c r="H110" s="65"/>
      <c r="I110" s="65"/>
      <c r="J110" s="65"/>
      <c r="K110" s="61"/>
    </row>
    <row r="111" spans="1:20" x14ac:dyDescent="0.3">
      <c r="A111" s="7"/>
      <c r="B111" s="8"/>
      <c r="C111" s="8"/>
      <c r="D111" s="8"/>
      <c r="E111" s="9" t="s">
        <v>40</v>
      </c>
      <c r="F111" s="10" t="str">
        <f>$C$1</f>
        <v>R. Abbott</v>
      </c>
      <c r="G111" s="8"/>
      <c r="H111" s="11"/>
      <c r="I111" s="9" t="s">
        <v>52</v>
      </c>
      <c r="J111" s="12" t="str">
        <f>$G$2</f>
        <v>AA-SM-100</v>
      </c>
      <c r="K111" s="13"/>
      <c r="L111" s="54"/>
      <c r="M111" s="55"/>
      <c r="N111" s="55"/>
      <c r="Q111" s="26"/>
    </row>
    <row r="112" spans="1:20" x14ac:dyDescent="0.3">
      <c r="A112" s="8"/>
      <c r="B112" s="8"/>
      <c r="C112" s="8"/>
      <c r="D112" s="8"/>
      <c r="E112" s="9" t="s">
        <v>42</v>
      </c>
      <c r="F112" s="11" t="str">
        <f>$C$2</f>
        <v xml:space="preserve"> </v>
      </c>
      <c r="G112" s="8"/>
      <c r="H112" s="11"/>
      <c r="I112" s="9" t="s">
        <v>53</v>
      </c>
      <c r="J112" s="13" t="str">
        <f>$G$3</f>
        <v>IR</v>
      </c>
      <c r="K112" s="13"/>
      <c r="L112" s="54"/>
      <c r="M112" s="55">
        <v>1</v>
      </c>
      <c r="N112" s="55"/>
      <c r="Q112" s="26"/>
    </row>
    <row r="113" spans="1:20" x14ac:dyDescent="0.3">
      <c r="A113" s="8"/>
      <c r="B113" s="8"/>
      <c r="C113" s="8"/>
      <c r="D113" s="8"/>
      <c r="E113" s="9" t="s">
        <v>1</v>
      </c>
      <c r="F113" s="11" t="str">
        <f>$C$3</f>
        <v>20/10/2013</v>
      </c>
      <c r="G113" s="8"/>
      <c r="H113" s="11"/>
      <c r="I113" s="9" t="s">
        <v>54</v>
      </c>
      <c r="J113" s="10" t="str">
        <f>L113&amp;" of "&amp;$G$1</f>
        <v>3 of 6</v>
      </c>
      <c r="K113" s="11"/>
      <c r="L113" s="54">
        <f>SUM($M$1:M112)</f>
        <v>3</v>
      </c>
      <c r="M113" s="55"/>
      <c r="N113" s="55"/>
      <c r="Q113" s="26"/>
    </row>
    <row r="114" spans="1:20" x14ac:dyDescent="0.3">
      <c r="E114" s="9" t="s">
        <v>0</v>
      </c>
      <c r="F114" s="11" t="str">
        <f>$C$5</f>
        <v>STANDARD SPREADSHEET METHOD</v>
      </c>
      <c r="G114" s="8"/>
      <c r="H114" s="8"/>
      <c r="I114" s="14"/>
      <c r="J114" s="10"/>
      <c r="K114" s="8"/>
      <c r="L114" s="8"/>
      <c r="M114" s="55"/>
      <c r="N114" s="55"/>
      <c r="Q114" s="26"/>
    </row>
    <row r="115" spans="1:20" ht="15.6" x14ac:dyDescent="0.3">
      <c r="A115" s="61"/>
      <c r="B115" s="16" t="str">
        <f>$G$4</f>
        <v>COMPOSITES - TYPICAL DESIGN VALUES</v>
      </c>
      <c r="C115" s="61"/>
      <c r="D115" s="61"/>
      <c r="E115" s="61"/>
      <c r="I115" s="29"/>
      <c r="J115" s="73"/>
      <c r="L115" s="25"/>
      <c r="M115" s="27"/>
    </row>
    <row r="116" spans="1:20" x14ac:dyDescent="0.3">
      <c r="A116" s="29"/>
      <c r="B116" s="30" t="s">
        <v>19</v>
      </c>
      <c r="L116" s="25"/>
      <c r="M116" s="25"/>
      <c r="N116" s="25"/>
      <c r="O116" s="25"/>
      <c r="P116" s="25"/>
      <c r="Q116" s="25"/>
      <c r="R116" s="25"/>
      <c r="S116" s="25"/>
      <c r="T116" s="25"/>
    </row>
    <row r="117" spans="1:20" x14ac:dyDescent="0.3">
      <c r="L117" s="25"/>
      <c r="M117" s="25"/>
      <c r="N117" s="25"/>
      <c r="O117" s="25"/>
      <c r="P117" s="25"/>
      <c r="Q117" s="25"/>
      <c r="R117" s="25"/>
      <c r="S117" s="25"/>
      <c r="T117" s="25"/>
    </row>
    <row r="118" spans="1:20" x14ac:dyDescent="0.3">
      <c r="A118" s="29"/>
      <c r="B118" s="32" t="s">
        <v>23</v>
      </c>
      <c r="F118" s="31"/>
      <c r="L118" s="25"/>
    </row>
    <row r="119" spans="1:20" x14ac:dyDescent="0.3">
      <c r="F119" s="31"/>
      <c r="G119" s="31"/>
    </row>
    <row r="120" spans="1:20" x14ac:dyDescent="0.3">
      <c r="D120" s="28" t="s">
        <v>9</v>
      </c>
      <c r="E120" s="28" t="s">
        <v>12</v>
      </c>
      <c r="F120" s="28" t="s">
        <v>14</v>
      </c>
      <c r="G120" s="28" t="s">
        <v>16</v>
      </c>
      <c r="H120" s="28" t="s">
        <v>18</v>
      </c>
      <c r="I120" s="28"/>
      <c r="J120" s="28"/>
      <c r="K120" s="28"/>
    </row>
    <row r="121" spans="1:20" x14ac:dyDescent="0.3">
      <c r="D121" s="33" t="s">
        <v>10</v>
      </c>
      <c r="E121" s="33" t="s">
        <v>13</v>
      </c>
      <c r="F121" s="33" t="s">
        <v>15</v>
      </c>
      <c r="G121" s="33" t="s">
        <v>17</v>
      </c>
    </row>
    <row r="122" spans="1:20" x14ac:dyDescent="0.3">
      <c r="F122" s="31"/>
    </row>
    <row r="123" spans="1:20" ht="15" x14ac:dyDescent="0.35">
      <c r="C123" s="34" t="s">
        <v>59</v>
      </c>
      <c r="D123" s="37">
        <v>295.2</v>
      </c>
      <c r="E123" s="37">
        <v>352.8</v>
      </c>
      <c r="F123" s="37">
        <v>378</v>
      </c>
      <c r="G123" s="37">
        <v>407.7</v>
      </c>
      <c r="H123" s="37">
        <f>MIN(D123:G123)</f>
        <v>295.2</v>
      </c>
      <c r="I123" s="37"/>
      <c r="J123" s="37"/>
      <c r="K123" s="37"/>
    </row>
    <row r="124" spans="1:20" ht="15" x14ac:dyDescent="0.35">
      <c r="C124" s="34" t="s">
        <v>60</v>
      </c>
      <c r="D124" s="37">
        <v>25500</v>
      </c>
      <c r="E124" s="37">
        <v>25500</v>
      </c>
      <c r="F124" s="37">
        <v>25500</v>
      </c>
      <c r="G124" s="37">
        <v>25500</v>
      </c>
      <c r="H124" s="37">
        <f t="shared" ref="H124:H134" si="2">MIN(D124:G124)</f>
        <v>25500</v>
      </c>
      <c r="I124" s="37"/>
      <c r="J124" s="37"/>
      <c r="K124" s="37"/>
      <c r="L124" s="25"/>
      <c r="M124" s="25"/>
      <c r="N124" s="25"/>
      <c r="O124" s="25"/>
      <c r="P124" s="25"/>
      <c r="Q124" s="25"/>
      <c r="R124" s="25"/>
      <c r="S124" s="25"/>
      <c r="T124" s="25"/>
    </row>
    <row r="125" spans="1:20" ht="15" x14ac:dyDescent="0.35">
      <c r="C125" s="34" t="s">
        <v>61</v>
      </c>
      <c r="D125" s="37">
        <v>236.73333333333338</v>
      </c>
      <c r="E125" s="37">
        <v>271.8</v>
      </c>
      <c r="F125" s="37">
        <v>288.90000000000003</v>
      </c>
      <c r="G125" s="37">
        <v>320.40000000000003</v>
      </c>
      <c r="H125" s="37">
        <f t="shared" si="2"/>
        <v>236.73333333333338</v>
      </c>
      <c r="I125" s="37"/>
      <c r="J125" s="37"/>
      <c r="K125" s="37"/>
      <c r="L125" s="25"/>
      <c r="M125" s="25"/>
      <c r="N125" s="25"/>
      <c r="O125" s="25"/>
      <c r="P125" s="25"/>
      <c r="Q125" s="25"/>
      <c r="R125" s="25"/>
      <c r="S125" s="25"/>
      <c r="T125" s="25"/>
    </row>
    <row r="126" spans="1:20" ht="15" x14ac:dyDescent="0.35">
      <c r="C126" s="34" t="s">
        <v>62</v>
      </c>
      <c r="D126" s="37">
        <v>25500</v>
      </c>
      <c r="E126" s="37">
        <v>25500</v>
      </c>
      <c r="F126" s="37">
        <v>25500</v>
      </c>
      <c r="G126" s="37">
        <v>25500</v>
      </c>
      <c r="H126" s="37">
        <f t="shared" si="2"/>
        <v>25500</v>
      </c>
      <c r="I126" s="37"/>
      <c r="J126" s="37"/>
      <c r="K126" s="37"/>
      <c r="L126" s="25"/>
      <c r="M126" s="25"/>
      <c r="N126" s="25"/>
      <c r="O126" s="25"/>
      <c r="P126" s="25"/>
      <c r="Q126" s="25"/>
      <c r="R126" s="25"/>
      <c r="S126" s="25"/>
      <c r="T126" s="25"/>
    </row>
    <row r="127" spans="1:20" ht="15" x14ac:dyDescent="0.35">
      <c r="C127" s="34" t="s">
        <v>63</v>
      </c>
      <c r="D127" s="42">
        <v>0.157</v>
      </c>
      <c r="E127" s="42">
        <v>0.157</v>
      </c>
      <c r="F127" s="41">
        <v>0.157</v>
      </c>
      <c r="G127" s="42">
        <v>0.157</v>
      </c>
      <c r="H127" s="42">
        <f t="shared" si="2"/>
        <v>0.157</v>
      </c>
      <c r="I127" s="42"/>
      <c r="J127" s="42"/>
      <c r="K127" s="42"/>
      <c r="L127" s="25"/>
      <c r="M127" s="25"/>
      <c r="N127" s="25"/>
      <c r="O127" s="25"/>
      <c r="P127" s="25"/>
      <c r="Q127" s="25"/>
      <c r="R127" s="25"/>
      <c r="S127" s="25"/>
      <c r="T127" s="25"/>
    </row>
    <row r="128" spans="1:20" ht="15" x14ac:dyDescent="0.35">
      <c r="C128" s="34" t="s">
        <v>64</v>
      </c>
      <c r="D128" s="37">
        <v>332.26666666666665</v>
      </c>
      <c r="E128" s="37">
        <v>353.7</v>
      </c>
      <c r="F128" s="38">
        <v>427.5</v>
      </c>
      <c r="G128" s="37">
        <v>494.1</v>
      </c>
      <c r="H128" s="37">
        <f t="shared" si="2"/>
        <v>332.26666666666665</v>
      </c>
      <c r="I128" s="37"/>
      <c r="J128" s="37"/>
      <c r="K128" s="37"/>
      <c r="L128" s="25"/>
      <c r="M128" s="25"/>
      <c r="N128" s="25"/>
      <c r="O128" s="25"/>
      <c r="P128" s="25"/>
      <c r="Q128" s="25"/>
      <c r="R128" s="25"/>
      <c r="S128" s="25"/>
      <c r="T128" s="25"/>
    </row>
    <row r="129" spans="3:20" ht="15" x14ac:dyDescent="0.35">
      <c r="C129" s="34" t="s">
        <v>65</v>
      </c>
      <c r="D129" s="37">
        <v>25500</v>
      </c>
      <c r="E129" s="37">
        <v>25500</v>
      </c>
      <c r="F129" s="38">
        <v>25500</v>
      </c>
      <c r="G129" s="37">
        <v>25500</v>
      </c>
      <c r="H129" s="37">
        <f t="shared" si="2"/>
        <v>25500</v>
      </c>
      <c r="I129" s="37"/>
      <c r="J129" s="37"/>
      <c r="K129" s="37"/>
      <c r="L129" s="25"/>
      <c r="M129" s="25"/>
      <c r="N129" s="25"/>
      <c r="O129" s="25"/>
      <c r="P129" s="25"/>
      <c r="Q129" s="25"/>
      <c r="R129" s="25"/>
      <c r="S129" s="25"/>
      <c r="T129" s="25"/>
    </row>
    <row r="130" spans="3:20" ht="15" x14ac:dyDescent="0.35">
      <c r="C130" s="34" t="s">
        <v>66</v>
      </c>
      <c r="D130" s="37">
        <v>332.26666666666665</v>
      </c>
      <c r="E130" s="37">
        <v>260.10000000000002</v>
      </c>
      <c r="F130" s="38">
        <v>234.9</v>
      </c>
      <c r="G130" s="37">
        <v>368.1</v>
      </c>
      <c r="H130" s="37">
        <f t="shared" si="2"/>
        <v>234.9</v>
      </c>
      <c r="I130" s="37"/>
      <c r="J130" s="37"/>
      <c r="K130" s="37"/>
      <c r="L130" s="25"/>
      <c r="M130" s="25"/>
      <c r="N130" s="25"/>
      <c r="O130" s="25"/>
      <c r="P130" s="25"/>
      <c r="Q130" s="25"/>
      <c r="R130" s="25"/>
      <c r="S130" s="25"/>
      <c r="T130" s="25"/>
    </row>
    <row r="131" spans="3:20" ht="15" x14ac:dyDescent="0.35">
      <c r="C131" s="34" t="s">
        <v>67</v>
      </c>
      <c r="D131" s="37">
        <v>25500</v>
      </c>
      <c r="E131" s="37">
        <v>25500</v>
      </c>
      <c r="F131" s="37">
        <v>25500</v>
      </c>
      <c r="G131" s="37">
        <v>25500</v>
      </c>
      <c r="H131" s="37">
        <f t="shared" si="2"/>
        <v>25500</v>
      </c>
      <c r="I131" s="37"/>
      <c r="J131" s="37"/>
      <c r="K131" s="37"/>
      <c r="L131" s="25"/>
      <c r="M131" s="25"/>
      <c r="N131" s="25"/>
      <c r="O131" s="25"/>
      <c r="P131" s="25"/>
      <c r="Q131" s="25"/>
      <c r="R131" s="25"/>
      <c r="S131" s="25"/>
      <c r="T131" s="25"/>
    </row>
    <row r="132" spans="3:20" ht="15" x14ac:dyDescent="0.35">
      <c r="C132" s="34" t="s">
        <v>68</v>
      </c>
      <c r="D132" s="37">
        <v>77.600000000000009</v>
      </c>
      <c r="E132" s="37">
        <v>86.4</v>
      </c>
      <c r="F132" s="37">
        <v>108</v>
      </c>
      <c r="G132" s="37">
        <v>132.30000000000001</v>
      </c>
      <c r="H132" s="37">
        <f t="shared" si="2"/>
        <v>77.600000000000009</v>
      </c>
      <c r="I132" s="37"/>
      <c r="J132" s="37"/>
      <c r="K132" s="37"/>
      <c r="L132" s="25"/>
      <c r="M132" s="25"/>
      <c r="N132" s="25"/>
      <c r="O132" s="25"/>
      <c r="P132" s="25"/>
      <c r="Q132" s="25"/>
      <c r="R132" s="25"/>
      <c r="S132" s="25"/>
      <c r="T132" s="25"/>
    </row>
    <row r="133" spans="3:20" ht="15" x14ac:dyDescent="0.35">
      <c r="C133" s="34" t="s">
        <v>69</v>
      </c>
      <c r="D133" s="37">
        <v>4400</v>
      </c>
      <c r="E133" s="37">
        <v>4400</v>
      </c>
      <c r="F133" s="37">
        <v>4400</v>
      </c>
      <c r="G133" s="37">
        <v>4400</v>
      </c>
      <c r="H133" s="37">
        <f t="shared" si="2"/>
        <v>4400</v>
      </c>
      <c r="I133" s="37"/>
      <c r="J133" s="37"/>
      <c r="K133" s="37"/>
      <c r="L133" s="25"/>
      <c r="M133" s="25"/>
      <c r="N133" s="25"/>
      <c r="O133" s="25"/>
      <c r="P133" s="25"/>
      <c r="Q133" s="25"/>
      <c r="R133" s="25"/>
      <c r="S133" s="25"/>
      <c r="T133" s="25"/>
    </row>
    <row r="134" spans="3:20" x14ac:dyDescent="0.3">
      <c r="C134" s="43" t="s">
        <v>38</v>
      </c>
      <c r="D134" s="37" t="s">
        <v>11</v>
      </c>
      <c r="E134" s="37" t="s">
        <v>11</v>
      </c>
      <c r="F134" s="37" t="s">
        <v>11</v>
      </c>
      <c r="G134" s="37" t="s">
        <v>11</v>
      </c>
      <c r="H134" s="37">
        <f t="shared" si="2"/>
        <v>0</v>
      </c>
      <c r="I134" s="37"/>
      <c r="J134" s="37"/>
      <c r="K134" s="37"/>
      <c r="L134" s="25"/>
      <c r="M134" s="25"/>
      <c r="N134" s="25"/>
      <c r="O134" s="25"/>
      <c r="P134" s="25"/>
      <c r="Q134" s="25"/>
      <c r="R134" s="25"/>
      <c r="S134" s="25"/>
      <c r="T134" s="25"/>
    </row>
    <row r="135" spans="3:20" x14ac:dyDescent="0.3">
      <c r="C135" s="43" t="s">
        <v>27</v>
      </c>
      <c r="D135" s="53">
        <v>0.3</v>
      </c>
      <c r="E135" s="53">
        <v>0.3</v>
      </c>
      <c r="F135" s="46">
        <v>0.3</v>
      </c>
      <c r="G135" s="53">
        <v>0.3</v>
      </c>
      <c r="H135" s="37" t="s">
        <v>11</v>
      </c>
      <c r="I135" s="37"/>
      <c r="J135" s="37"/>
      <c r="K135" s="37"/>
      <c r="L135" s="25"/>
      <c r="M135" s="25"/>
      <c r="N135" s="25"/>
      <c r="O135" s="25"/>
      <c r="P135" s="25"/>
      <c r="Q135" s="25"/>
      <c r="R135" s="25"/>
      <c r="S135" s="25"/>
      <c r="T135" s="25"/>
    </row>
    <row r="136" spans="3:20" ht="15" x14ac:dyDescent="0.35">
      <c r="C136" s="34" t="s">
        <v>70</v>
      </c>
      <c r="D136" s="37">
        <v>25500</v>
      </c>
      <c r="E136" s="37">
        <v>25500</v>
      </c>
      <c r="F136" s="38">
        <v>25500</v>
      </c>
      <c r="G136" s="37">
        <v>25500</v>
      </c>
      <c r="H136" s="37">
        <f>MIN(D136:G136)</f>
        <v>25500</v>
      </c>
      <c r="I136" s="37"/>
      <c r="J136" s="37"/>
      <c r="K136" s="37"/>
      <c r="L136" s="25"/>
      <c r="M136" s="25"/>
      <c r="N136" s="25"/>
      <c r="O136" s="25"/>
      <c r="P136" s="25"/>
      <c r="Q136" s="25"/>
      <c r="R136" s="25"/>
      <c r="S136" s="25"/>
      <c r="T136" s="25"/>
    </row>
    <row r="137" spans="3:20" ht="15" x14ac:dyDescent="0.35">
      <c r="C137" s="34" t="s">
        <v>71</v>
      </c>
      <c r="D137" s="37">
        <v>25500</v>
      </c>
      <c r="E137" s="37">
        <v>25500</v>
      </c>
      <c r="F137" s="38">
        <v>25500</v>
      </c>
      <c r="G137" s="37">
        <v>25500</v>
      </c>
      <c r="H137" s="37">
        <f>MIN(D137:G137)</f>
        <v>25500</v>
      </c>
      <c r="I137" s="37"/>
      <c r="J137" s="37"/>
      <c r="K137" s="37"/>
      <c r="L137" s="25"/>
      <c r="M137" s="25"/>
      <c r="N137" s="25"/>
      <c r="O137" s="25"/>
      <c r="P137" s="25"/>
      <c r="Q137" s="25"/>
      <c r="R137" s="25"/>
      <c r="S137" s="25"/>
      <c r="T137" s="25"/>
    </row>
    <row r="138" spans="3:20" x14ac:dyDescent="0.3">
      <c r="C138" s="34" t="s">
        <v>8</v>
      </c>
      <c r="D138" s="37">
        <v>6000</v>
      </c>
      <c r="E138" s="37">
        <v>6387.0385232744784</v>
      </c>
      <c r="F138" s="38">
        <v>7719.7030497592295</v>
      </c>
      <c r="G138" s="37">
        <v>8922.3515248796157</v>
      </c>
      <c r="H138" s="37">
        <f>MIN(D138:G138)</f>
        <v>6000</v>
      </c>
      <c r="I138" s="37"/>
      <c r="J138" s="37"/>
      <c r="K138" s="37"/>
      <c r="L138" s="25"/>
      <c r="M138" s="25"/>
      <c r="N138" s="25"/>
      <c r="O138" s="25"/>
      <c r="P138" s="25"/>
      <c r="Q138" s="25"/>
      <c r="R138" s="25"/>
      <c r="S138" s="25"/>
      <c r="T138" s="25"/>
    </row>
    <row r="139" spans="3:20" x14ac:dyDescent="0.3">
      <c r="C139" s="34" t="s">
        <v>22</v>
      </c>
      <c r="D139" s="37">
        <v>8000</v>
      </c>
      <c r="E139" s="37">
        <v>9560.9756097560985</v>
      </c>
      <c r="F139" s="37">
        <v>10243.90243902439</v>
      </c>
      <c r="G139" s="37">
        <v>11048.780487804877</v>
      </c>
      <c r="H139" s="37">
        <f>MIN(D139:G139)</f>
        <v>8000</v>
      </c>
      <c r="I139" s="37"/>
      <c r="J139" s="37"/>
      <c r="K139" s="37"/>
      <c r="L139" s="25"/>
      <c r="M139" s="25"/>
      <c r="N139" s="25"/>
      <c r="O139" s="25"/>
      <c r="P139" s="25"/>
      <c r="Q139" s="25"/>
      <c r="R139" s="25"/>
      <c r="S139" s="25"/>
      <c r="T139" s="25"/>
    </row>
    <row r="140" spans="3:20" x14ac:dyDescent="0.3">
      <c r="C140" s="49" t="s">
        <v>28</v>
      </c>
      <c r="D140" s="37"/>
      <c r="E140" s="37"/>
      <c r="F140" s="37"/>
      <c r="G140" s="37"/>
      <c r="H140" s="37"/>
      <c r="I140" s="37"/>
      <c r="J140" s="37"/>
      <c r="K140" s="37"/>
      <c r="L140" s="25"/>
      <c r="M140" s="25"/>
      <c r="N140" s="25"/>
      <c r="O140" s="25"/>
      <c r="P140" s="25"/>
      <c r="Q140" s="25"/>
      <c r="R140" s="25"/>
      <c r="S140" s="25"/>
      <c r="T140" s="25"/>
    </row>
    <row r="141" spans="3:20" x14ac:dyDescent="0.3">
      <c r="C141" s="50" t="s">
        <v>29</v>
      </c>
      <c r="D141" s="37"/>
      <c r="E141" s="37"/>
      <c r="F141" s="37"/>
      <c r="G141" s="37"/>
      <c r="H141" s="37"/>
      <c r="I141" s="37"/>
      <c r="J141" s="37"/>
      <c r="K141" s="37"/>
      <c r="L141" s="25"/>
      <c r="M141" s="25"/>
      <c r="N141" s="25"/>
      <c r="O141" s="25"/>
      <c r="P141" s="25"/>
      <c r="Q141" s="25"/>
      <c r="R141" s="25"/>
      <c r="S141" s="25"/>
      <c r="T141" s="25"/>
    </row>
    <row r="142" spans="3:20" x14ac:dyDescent="0.3">
      <c r="C142" s="49" t="s">
        <v>30</v>
      </c>
      <c r="D142" s="37"/>
      <c r="E142" s="37"/>
      <c r="F142" s="37"/>
      <c r="G142" s="37"/>
      <c r="H142" s="37"/>
      <c r="I142" s="37"/>
      <c r="J142" s="37"/>
      <c r="K142" s="37"/>
      <c r="L142" s="25"/>
      <c r="M142" s="25"/>
      <c r="N142" s="25"/>
      <c r="O142" s="25"/>
      <c r="P142" s="25"/>
      <c r="Q142" s="25"/>
      <c r="R142" s="25"/>
      <c r="S142" s="25"/>
      <c r="T142" s="25"/>
    </row>
    <row r="143" spans="3:20" x14ac:dyDescent="0.3">
      <c r="C143" s="49" t="s">
        <v>31</v>
      </c>
      <c r="D143" s="37"/>
      <c r="E143" s="37"/>
      <c r="F143" s="38"/>
      <c r="G143" s="37"/>
      <c r="H143" s="37"/>
      <c r="I143" s="37"/>
      <c r="J143" s="37"/>
      <c r="K143" s="37"/>
      <c r="L143" s="25"/>
      <c r="M143" s="25"/>
      <c r="N143" s="25"/>
      <c r="O143" s="25"/>
      <c r="P143" s="25"/>
      <c r="Q143" s="25"/>
      <c r="R143" s="25"/>
      <c r="S143" s="25"/>
      <c r="T143" s="25"/>
    </row>
    <row r="144" spans="3:20" x14ac:dyDescent="0.3">
      <c r="C144" s="49" t="s">
        <v>32</v>
      </c>
      <c r="D144" s="37"/>
      <c r="E144" s="37"/>
      <c r="F144" s="38"/>
      <c r="G144" s="37"/>
      <c r="H144" s="37"/>
      <c r="I144" s="37"/>
      <c r="J144" s="37"/>
      <c r="K144" s="37"/>
      <c r="L144" s="25"/>
      <c r="M144" s="25"/>
      <c r="N144" s="25"/>
      <c r="O144" s="25"/>
      <c r="P144" s="25"/>
      <c r="Q144" s="25"/>
      <c r="R144" s="25"/>
      <c r="S144" s="25"/>
      <c r="T144" s="25"/>
    </row>
    <row r="145" spans="1:20" x14ac:dyDescent="0.3">
      <c r="C145" s="49" t="s">
        <v>33</v>
      </c>
      <c r="D145" s="37"/>
      <c r="E145" s="37"/>
      <c r="F145" s="38"/>
      <c r="G145" s="37"/>
      <c r="H145" s="37"/>
      <c r="I145" s="37"/>
      <c r="J145" s="37"/>
      <c r="K145" s="37"/>
      <c r="L145" s="25"/>
      <c r="M145" s="25"/>
      <c r="N145" s="25"/>
      <c r="O145" s="25"/>
      <c r="P145" s="25"/>
      <c r="Q145" s="25"/>
      <c r="R145" s="25"/>
      <c r="S145" s="25"/>
      <c r="T145" s="25"/>
    </row>
    <row r="146" spans="1:20" x14ac:dyDescent="0.3">
      <c r="C146" s="49" t="s">
        <v>34</v>
      </c>
      <c r="D146" s="37"/>
      <c r="E146" s="37"/>
      <c r="F146" s="38"/>
      <c r="G146" s="37"/>
      <c r="H146" s="37"/>
      <c r="I146" s="37"/>
      <c r="J146" s="37"/>
      <c r="K146" s="37"/>
      <c r="L146" s="25"/>
      <c r="M146" s="25"/>
      <c r="N146" s="25"/>
      <c r="O146" s="25"/>
      <c r="P146" s="25"/>
      <c r="Q146" s="25"/>
      <c r="R146" s="25"/>
      <c r="S146" s="25"/>
      <c r="T146" s="25"/>
    </row>
    <row r="147" spans="1:20" x14ac:dyDescent="0.3">
      <c r="C147" s="49" t="s">
        <v>35</v>
      </c>
      <c r="D147" s="37"/>
      <c r="E147" s="37"/>
      <c r="F147" s="38"/>
      <c r="G147" s="37"/>
      <c r="H147" s="37"/>
      <c r="I147" s="37"/>
      <c r="J147" s="37"/>
      <c r="K147" s="37"/>
      <c r="L147" s="25"/>
      <c r="M147" s="25"/>
      <c r="N147" s="25"/>
      <c r="O147" s="25"/>
      <c r="P147" s="25"/>
      <c r="Q147" s="25"/>
      <c r="R147" s="25"/>
      <c r="S147" s="25"/>
      <c r="T147" s="25"/>
    </row>
    <row r="148" spans="1:20" x14ac:dyDescent="0.3">
      <c r="C148" s="49" t="s">
        <v>36</v>
      </c>
      <c r="D148" s="37"/>
      <c r="E148" s="37"/>
      <c r="F148" s="38"/>
      <c r="G148" s="37"/>
      <c r="H148" s="37"/>
      <c r="I148" s="37"/>
      <c r="J148" s="37"/>
      <c r="K148" s="37"/>
      <c r="L148" s="25"/>
      <c r="M148" s="25"/>
      <c r="N148" s="25"/>
      <c r="O148" s="25"/>
      <c r="P148" s="25"/>
      <c r="Q148" s="25"/>
      <c r="R148" s="25"/>
      <c r="S148" s="25"/>
      <c r="T148" s="25"/>
    </row>
    <row r="149" spans="1:20" x14ac:dyDescent="0.3">
      <c r="C149" s="49" t="s">
        <v>37</v>
      </c>
      <c r="D149" s="37"/>
      <c r="E149" s="37"/>
      <c r="F149" s="38"/>
      <c r="G149" s="37"/>
      <c r="H149" s="37"/>
      <c r="I149" s="37"/>
      <c r="J149" s="37"/>
      <c r="K149" s="37"/>
      <c r="L149" s="25"/>
      <c r="M149" s="25"/>
      <c r="N149" s="25"/>
      <c r="O149" s="25"/>
      <c r="P149" s="25"/>
      <c r="Q149" s="25"/>
      <c r="R149" s="25"/>
      <c r="S149" s="25"/>
      <c r="T149" s="25"/>
    </row>
    <row r="150" spans="1:20" x14ac:dyDescent="0.3">
      <c r="B150" s="52" t="s">
        <v>21</v>
      </c>
      <c r="D150" s="37"/>
      <c r="E150" s="37"/>
      <c r="F150" s="37"/>
      <c r="G150" s="37"/>
      <c r="L150" s="25"/>
      <c r="M150" s="25"/>
      <c r="N150" s="25"/>
      <c r="O150" s="25"/>
      <c r="P150" s="25"/>
      <c r="Q150" s="25"/>
      <c r="R150" s="25"/>
      <c r="S150" s="25"/>
      <c r="T150" s="25"/>
    </row>
    <row r="151" spans="1:20" x14ac:dyDescent="0.3">
      <c r="D151" s="37"/>
      <c r="E151" s="37"/>
      <c r="F151" s="37"/>
      <c r="G151" s="37"/>
      <c r="L151" s="25"/>
      <c r="M151" s="25"/>
      <c r="N151" s="25"/>
      <c r="O151" s="25"/>
      <c r="P151" s="25"/>
      <c r="Q151" s="25"/>
      <c r="R151" s="25"/>
      <c r="S151" s="25"/>
      <c r="T151" s="25"/>
    </row>
    <row r="152" spans="1:20" x14ac:dyDescent="0.3">
      <c r="L152" s="25"/>
      <c r="M152" s="25"/>
      <c r="N152" s="25"/>
      <c r="O152" s="25"/>
      <c r="P152" s="25"/>
      <c r="Q152" s="25"/>
      <c r="R152" s="25"/>
      <c r="S152" s="25"/>
      <c r="T152" s="25"/>
    </row>
    <row r="153" spans="1:20" x14ac:dyDescent="0.3">
      <c r="L153" s="25"/>
      <c r="M153" s="25"/>
      <c r="N153" s="25"/>
      <c r="O153" s="25"/>
      <c r="P153" s="25"/>
      <c r="Q153" s="25"/>
      <c r="R153" s="25"/>
      <c r="S153" s="25"/>
      <c r="T153" s="25"/>
    </row>
    <row r="154" spans="1:20" x14ac:dyDescent="0.3">
      <c r="F154" s="31"/>
      <c r="L154" s="25"/>
      <c r="M154" s="25"/>
      <c r="N154" s="25"/>
      <c r="O154" s="25"/>
      <c r="P154" s="25"/>
      <c r="Q154" s="25"/>
      <c r="R154" s="25"/>
      <c r="S154" s="25"/>
      <c r="T154" s="25"/>
    </row>
    <row r="155" spans="1:20" x14ac:dyDescent="0.3">
      <c r="F155" s="31"/>
      <c r="L155" s="25"/>
      <c r="M155" s="25"/>
      <c r="N155" s="25"/>
      <c r="O155" s="25"/>
      <c r="P155" s="25"/>
      <c r="Q155" s="25"/>
      <c r="R155" s="25"/>
      <c r="S155" s="25"/>
      <c r="T155" s="25"/>
    </row>
    <row r="156" spans="1:20" x14ac:dyDescent="0.3">
      <c r="F156" s="31"/>
    </row>
    <row r="157" spans="1:20" x14ac:dyDescent="0.3">
      <c r="F157" s="31"/>
    </row>
    <row r="158" spans="1:20" x14ac:dyDescent="0.3">
      <c r="F158" s="31"/>
    </row>
    <row r="159" spans="1:20" x14ac:dyDescent="0.3">
      <c r="F159" s="31"/>
    </row>
    <row r="160" spans="1:20" x14ac:dyDescent="0.3">
      <c r="A160" s="61"/>
      <c r="B160" s="62"/>
      <c r="C160" s="63"/>
      <c r="D160" s="61"/>
      <c r="E160" s="61"/>
      <c r="F160" s="61"/>
      <c r="G160" s="63"/>
      <c r="H160" s="61"/>
      <c r="I160" s="61"/>
      <c r="J160" s="61"/>
      <c r="K160" s="61"/>
    </row>
    <row r="161" spans="1:20" x14ac:dyDescent="0.3">
      <c r="A161" s="61"/>
      <c r="B161" s="64"/>
      <c r="C161" s="63"/>
      <c r="D161" s="65"/>
      <c r="E161" s="65"/>
      <c r="F161" s="66" t="s">
        <v>73</v>
      </c>
      <c r="G161" s="63"/>
      <c r="H161" s="65"/>
      <c r="I161" s="65"/>
      <c r="J161" s="65"/>
      <c r="K161" s="61"/>
    </row>
    <row r="162" spans="1:20" x14ac:dyDescent="0.3">
      <c r="A162" s="61"/>
      <c r="B162" s="65"/>
      <c r="C162" s="65"/>
      <c r="D162" s="65"/>
      <c r="E162" s="65"/>
      <c r="F162" s="67" t="s">
        <v>74</v>
      </c>
      <c r="G162" s="65"/>
      <c r="H162" s="65"/>
      <c r="I162" s="65"/>
      <c r="J162" s="65"/>
      <c r="K162" s="61"/>
    </row>
    <row r="163" spans="1:20" x14ac:dyDescent="0.3">
      <c r="A163" s="7"/>
      <c r="B163" s="8"/>
      <c r="C163" s="8"/>
      <c r="D163" s="8"/>
      <c r="E163" s="9" t="s">
        <v>40</v>
      </c>
      <c r="F163" s="10" t="str">
        <f>$C$1</f>
        <v>R. Abbott</v>
      </c>
      <c r="G163" s="8"/>
      <c r="H163" s="11"/>
      <c r="I163" s="9" t="s">
        <v>52</v>
      </c>
      <c r="J163" s="12" t="str">
        <f>$G$2</f>
        <v>AA-SM-100</v>
      </c>
      <c r="K163" s="13"/>
      <c r="L163" s="54"/>
      <c r="M163" s="55"/>
      <c r="N163" s="55"/>
      <c r="Q163" s="26"/>
    </row>
    <row r="164" spans="1:20" x14ac:dyDescent="0.3">
      <c r="A164" s="8"/>
      <c r="B164" s="8"/>
      <c r="C164" s="8"/>
      <c r="D164" s="8"/>
      <c r="E164" s="9" t="s">
        <v>42</v>
      </c>
      <c r="F164" s="11" t="str">
        <f>$C$2</f>
        <v xml:space="preserve"> </v>
      </c>
      <c r="G164" s="8"/>
      <c r="H164" s="11"/>
      <c r="I164" s="9" t="s">
        <v>53</v>
      </c>
      <c r="J164" s="13" t="str">
        <f>$G$3</f>
        <v>IR</v>
      </c>
      <c r="K164" s="13"/>
      <c r="L164" s="54"/>
      <c r="M164" s="55">
        <v>1</v>
      </c>
      <c r="N164" s="55"/>
      <c r="Q164" s="26"/>
    </row>
    <row r="165" spans="1:20" x14ac:dyDescent="0.3">
      <c r="A165" s="8"/>
      <c r="B165" s="8"/>
      <c r="C165" s="8"/>
      <c r="D165" s="8"/>
      <c r="E165" s="9" t="s">
        <v>1</v>
      </c>
      <c r="F165" s="11" t="str">
        <f>$C$3</f>
        <v>20/10/2013</v>
      </c>
      <c r="G165" s="8"/>
      <c r="H165" s="11"/>
      <c r="I165" s="9" t="s">
        <v>54</v>
      </c>
      <c r="J165" s="10" t="str">
        <f>L165&amp;" of "&amp;$G$1</f>
        <v>4 of 6</v>
      </c>
      <c r="K165" s="11"/>
      <c r="L165" s="54">
        <f>SUM($M$1:M164)</f>
        <v>4</v>
      </c>
      <c r="M165" s="55"/>
      <c r="N165" s="55"/>
      <c r="Q165" s="26"/>
    </row>
    <row r="166" spans="1:20" x14ac:dyDescent="0.3">
      <c r="E166" s="9" t="s">
        <v>0</v>
      </c>
      <c r="F166" s="11" t="str">
        <f>$C$5</f>
        <v>STANDARD SPREADSHEET METHOD</v>
      </c>
      <c r="G166" s="8"/>
      <c r="H166" s="8"/>
      <c r="I166" s="14"/>
      <c r="J166" s="10"/>
      <c r="K166" s="8"/>
      <c r="L166" s="8"/>
      <c r="M166" s="55"/>
      <c r="N166" s="55"/>
      <c r="Q166" s="26"/>
    </row>
    <row r="167" spans="1:20" ht="15.6" x14ac:dyDescent="0.3">
      <c r="A167" s="61"/>
      <c r="B167" s="16" t="str">
        <f>$G$4</f>
        <v>COMPOSITES - TYPICAL DESIGN VALUES</v>
      </c>
      <c r="C167" s="61"/>
      <c r="D167" s="61"/>
      <c r="E167" s="61"/>
      <c r="I167" s="29"/>
      <c r="J167" s="73"/>
      <c r="L167" s="25"/>
      <c r="M167" s="27"/>
    </row>
    <row r="168" spans="1:20" x14ac:dyDescent="0.3">
      <c r="A168" s="29"/>
      <c r="B168" s="30" t="s">
        <v>19</v>
      </c>
      <c r="L168" s="25"/>
      <c r="M168" s="25"/>
      <c r="N168" s="25"/>
      <c r="O168" s="25"/>
      <c r="P168" s="25"/>
      <c r="Q168" s="25"/>
      <c r="R168" s="25"/>
      <c r="S168" s="25"/>
      <c r="T168" s="25"/>
    </row>
    <row r="169" spans="1:20" x14ac:dyDescent="0.3">
      <c r="L169" s="25"/>
      <c r="M169" s="25"/>
      <c r="N169" s="25"/>
      <c r="O169" s="25"/>
      <c r="P169" s="25"/>
      <c r="Q169" s="25"/>
      <c r="R169" s="25"/>
      <c r="S169" s="25"/>
      <c r="T169" s="25"/>
    </row>
    <row r="170" spans="1:20" x14ac:dyDescent="0.3">
      <c r="A170" s="29"/>
      <c r="B170" s="32" t="s">
        <v>24</v>
      </c>
      <c r="F170" s="31"/>
      <c r="L170" s="25"/>
    </row>
    <row r="171" spans="1:20" x14ac:dyDescent="0.3">
      <c r="F171" s="31"/>
      <c r="G171" s="31"/>
    </row>
    <row r="172" spans="1:20" x14ac:dyDescent="0.3">
      <c r="D172" s="28" t="s">
        <v>9</v>
      </c>
      <c r="E172" s="28" t="s">
        <v>12</v>
      </c>
      <c r="F172" s="28" t="s">
        <v>14</v>
      </c>
      <c r="G172" s="28" t="s">
        <v>16</v>
      </c>
      <c r="H172" s="28" t="s">
        <v>18</v>
      </c>
      <c r="I172" s="28"/>
      <c r="J172" s="28"/>
      <c r="K172" s="28"/>
    </row>
    <row r="173" spans="1:20" x14ac:dyDescent="0.3">
      <c r="D173" s="33" t="s">
        <v>10</v>
      </c>
      <c r="E173" s="33" t="s">
        <v>13</v>
      </c>
      <c r="F173" s="33" t="s">
        <v>15</v>
      </c>
      <c r="G173" s="33" t="s">
        <v>17</v>
      </c>
    </row>
    <row r="174" spans="1:20" x14ac:dyDescent="0.3">
      <c r="F174" s="31"/>
    </row>
    <row r="175" spans="1:20" ht="15" x14ac:dyDescent="0.35">
      <c r="C175" s="34" t="s">
        <v>59</v>
      </c>
      <c r="D175" s="37">
        <v>595</v>
      </c>
      <c r="E175" s="37">
        <v>571</v>
      </c>
      <c r="F175" s="37">
        <v>550</v>
      </c>
      <c r="G175" s="37">
        <v>510</v>
      </c>
      <c r="H175" s="37">
        <f>MIN(D175:G175)</f>
        <v>510</v>
      </c>
      <c r="I175" s="37"/>
      <c r="J175" s="37"/>
      <c r="K175" s="37"/>
    </row>
    <row r="176" spans="1:20" ht="15" x14ac:dyDescent="0.35">
      <c r="C176" s="34" t="s">
        <v>60</v>
      </c>
      <c r="D176" s="37">
        <v>53107</v>
      </c>
      <c r="E176" s="37">
        <v>53107</v>
      </c>
      <c r="F176" s="37">
        <v>53107</v>
      </c>
      <c r="G176" s="37">
        <v>53107</v>
      </c>
      <c r="H176" s="37">
        <f t="shared" ref="H176:H186" si="3">MIN(D176:G176)</f>
        <v>53107</v>
      </c>
      <c r="I176" s="37"/>
      <c r="J176" s="37"/>
      <c r="K176" s="37"/>
      <c r="L176" s="25"/>
      <c r="M176" s="25"/>
      <c r="N176" s="25"/>
      <c r="O176" s="25"/>
      <c r="P176" s="25"/>
      <c r="Q176" s="25"/>
      <c r="R176" s="25"/>
      <c r="S176" s="25"/>
      <c r="T176" s="25"/>
    </row>
    <row r="177" spans="3:20" ht="15" x14ac:dyDescent="0.35">
      <c r="C177" s="34" t="s">
        <v>61</v>
      </c>
      <c r="D177" s="37">
        <v>486</v>
      </c>
      <c r="E177" s="37">
        <v>484</v>
      </c>
      <c r="F177" s="37">
        <v>458</v>
      </c>
      <c r="G177" s="37">
        <v>435</v>
      </c>
      <c r="H177" s="37">
        <f t="shared" si="3"/>
        <v>435</v>
      </c>
      <c r="I177" s="37"/>
      <c r="J177" s="37"/>
      <c r="K177" s="37"/>
      <c r="L177" s="25"/>
      <c r="M177" s="25"/>
      <c r="N177" s="25"/>
      <c r="O177" s="25"/>
      <c r="P177" s="25"/>
      <c r="Q177" s="25"/>
      <c r="R177" s="25"/>
      <c r="S177" s="25"/>
      <c r="T177" s="25"/>
    </row>
    <row r="178" spans="3:20" ht="15" x14ac:dyDescent="0.35">
      <c r="C178" s="34" t="s">
        <v>62</v>
      </c>
      <c r="D178" s="37">
        <v>53107</v>
      </c>
      <c r="E178" s="37">
        <v>53107</v>
      </c>
      <c r="F178" s="37">
        <v>53107</v>
      </c>
      <c r="G178" s="37">
        <v>53107</v>
      </c>
      <c r="H178" s="37">
        <f t="shared" si="3"/>
        <v>53107</v>
      </c>
      <c r="I178" s="37"/>
      <c r="J178" s="37"/>
      <c r="K178" s="37"/>
      <c r="L178" s="25"/>
      <c r="M178" s="25"/>
      <c r="N178" s="25"/>
      <c r="O178" s="25"/>
      <c r="P178" s="25"/>
      <c r="Q178" s="25"/>
      <c r="R178" s="25"/>
      <c r="S178" s="25"/>
      <c r="T178" s="25"/>
    </row>
    <row r="179" spans="3:20" ht="15" x14ac:dyDescent="0.35">
      <c r="C179" s="34" t="s">
        <v>63</v>
      </c>
      <c r="D179" s="42">
        <v>5.8999999999999997E-2</v>
      </c>
      <c r="E179" s="42">
        <v>5.8999999999999997E-2</v>
      </c>
      <c r="F179" s="41">
        <v>5.8999999999999997E-2</v>
      </c>
      <c r="G179" s="42">
        <v>5.8999999999999997E-2</v>
      </c>
      <c r="H179" s="42">
        <f t="shared" si="3"/>
        <v>5.8999999999999997E-2</v>
      </c>
      <c r="I179" s="42"/>
      <c r="J179" s="42"/>
      <c r="K179" s="42"/>
      <c r="L179" s="25"/>
      <c r="M179" s="25"/>
      <c r="N179" s="25"/>
      <c r="O179" s="25"/>
      <c r="P179" s="25"/>
      <c r="Q179" s="25"/>
      <c r="R179" s="25"/>
      <c r="S179" s="25"/>
      <c r="T179" s="25"/>
    </row>
    <row r="180" spans="3:20" ht="15" x14ac:dyDescent="0.35">
      <c r="C180" s="34" t="s">
        <v>64</v>
      </c>
      <c r="D180" s="37">
        <v>359</v>
      </c>
      <c r="E180" s="37">
        <v>478</v>
      </c>
      <c r="F180" s="38">
        <v>596</v>
      </c>
      <c r="G180" s="37">
        <v>636</v>
      </c>
      <c r="H180" s="37">
        <f t="shared" si="3"/>
        <v>359</v>
      </c>
      <c r="I180" s="37"/>
      <c r="J180" s="37"/>
      <c r="K180" s="37"/>
      <c r="L180" s="25"/>
      <c r="M180" s="25"/>
      <c r="N180" s="25"/>
      <c r="O180" s="25"/>
      <c r="P180" s="25"/>
      <c r="Q180" s="25"/>
      <c r="R180" s="25"/>
      <c r="S180" s="25"/>
      <c r="T180" s="25"/>
    </row>
    <row r="181" spans="3:20" ht="15" x14ac:dyDescent="0.35">
      <c r="C181" s="34" t="s">
        <v>65</v>
      </c>
      <c r="D181" s="37">
        <v>53107</v>
      </c>
      <c r="E181" s="37">
        <v>53107</v>
      </c>
      <c r="F181" s="38">
        <v>53107</v>
      </c>
      <c r="G181" s="37">
        <v>53107</v>
      </c>
      <c r="H181" s="37">
        <f t="shared" si="3"/>
        <v>53107</v>
      </c>
      <c r="I181" s="37"/>
      <c r="J181" s="37"/>
      <c r="K181" s="37"/>
      <c r="L181" s="25"/>
      <c r="M181" s="25"/>
      <c r="N181" s="25"/>
      <c r="O181" s="25"/>
      <c r="P181" s="25"/>
      <c r="Q181" s="25"/>
      <c r="R181" s="25"/>
      <c r="S181" s="25"/>
      <c r="T181" s="25"/>
    </row>
    <row r="182" spans="3:20" ht="15" x14ac:dyDescent="0.35">
      <c r="C182" s="34" t="s">
        <v>66</v>
      </c>
      <c r="D182" s="37">
        <v>333</v>
      </c>
      <c r="E182" s="37">
        <v>434</v>
      </c>
      <c r="F182" s="38">
        <v>537</v>
      </c>
      <c r="G182" s="37">
        <v>574</v>
      </c>
      <c r="H182" s="37">
        <f t="shared" si="3"/>
        <v>333</v>
      </c>
      <c r="I182" s="37"/>
      <c r="J182" s="37"/>
      <c r="K182" s="37"/>
      <c r="L182" s="25"/>
      <c r="M182" s="25"/>
      <c r="N182" s="25"/>
      <c r="O182" s="25"/>
      <c r="P182" s="25"/>
      <c r="Q182" s="25"/>
      <c r="R182" s="25"/>
      <c r="S182" s="25"/>
      <c r="T182" s="25"/>
    </row>
    <row r="183" spans="3:20" ht="15" x14ac:dyDescent="0.35">
      <c r="C183" s="34" t="s">
        <v>67</v>
      </c>
      <c r="D183" s="37">
        <v>53107</v>
      </c>
      <c r="E183" s="37">
        <v>53107</v>
      </c>
      <c r="F183" s="37">
        <v>53107</v>
      </c>
      <c r="G183" s="37">
        <v>53107</v>
      </c>
      <c r="H183" s="37">
        <f t="shared" si="3"/>
        <v>53107</v>
      </c>
      <c r="I183" s="37"/>
      <c r="J183" s="37"/>
      <c r="K183" s="37"/>
      <c r="L183" s="25"/>
      <c r="M183" s="25"/>
      <c r="N183" s="25"/>
      <c r="O183" s="25"/>
      <c r="P183" s="25"/>
      <c r="Q183" s="25"/>
      <c r="R183" s="25"/>
      <c r="S183" s="25"/>
      <c r="T183" s="25"/>
    </row>
    <row r="184" spans="3:20" ht="15" x14ac:dyDescent="0.35">
      <c r="C184" s="34" t="s">
        <v>68</v>
      </c>
      <c r="D184" s="37">
        <v>77</v>
      </c>
      <c r="E184" s="37">
        <v>91</v>
      </c>
      <c r="F184" s="37">
        <v>120</v>
      </c>
      <c r="G184" s="37">
        <v>138</v>
      </c>
      <c r="H184" s="37">
        <f t="shared" si="3"/>
        <v>77</v>
      </c>
      <c r="I184" s="37"/>
      <c r="J184" s="37"/>
      <c r="K184" s="37"/>
      <c r="L184" s="25"/>
      <c r="M184" s="25"/>
      <c r="N184" s="25"/>
      <c r="O184" s="25"/>
      <c r="P184" s="25"/>
      <c r="Q184" s="25"/>
      <c r="R184" s="25"/>
      <c r="S184" s="25"/>
      <c r="T184" s="25"/>
    </row>
    <row r="185" spans="3:20" ht="15" x14ac:dyDescent="0.35">
      <c r="C185" s="34" t="s">
        <v>69</v>
      </c>
      <c r="D185" s="37">
        <v>3861</v>
      </c>
      <c r="E185" s="37">
        <v>3861</v>
      </c>
      <c r="F185" s="37">
        <v>3861</v>
      </c>
      <c r="G185" s="37">
        <v>3861</v>
      </c>
      <c r="H185" s="37">
        <f t="shared" si="3"/>
        <v>3861</v>
      </c>
      <c r="I185" s="37"/>
      <c r="J185" s="37"/>
      <c r="K185" s="37"/>
      <c r="L185" s="25"/>
      <c r="M185" s="25"/>
      <c r="N185" s="25"/>
      <c r="O185" s="25"/>
      <c r="P185" s="25"/>
      <c r="Q185" s="25"/>
      <c r="R185" s="25"/>
      <c r="S185" s="25"/>
      <c r="T185" s="25"/>
    </row>
    <row r="186" spans="3:20" x14ac:dyDescent="0.3">
      <c r="C186" s="43" t="s">
        <v>38</v>
      </c>
      <c r="D186" s="37" t="s">
        <v>11</v>
      </c>
      <c r="E186" s="37" t="s">
        <v>11</v>
      </c>
      <c r="F186" s="37">
        <v>55.317</v>
      </c>
      <c r="G186" s="37" t="s">
        <v>11</v>
      </c>
      <c r="H186" s="37">
        <f t="shared" si="3"/>
        <v>55.317</v>
      </c>
      <c r="I186" s="37"/>
      <c r="J186" s="37"/>
      <c r="K186" s="37"/>
      <c r="L186" s="25"/>
      <c r="M186" s="25"/>
      <c r="N186" s="25"/>
      <c r="O186" s="25"/>
      <c r="P186" s="25"/>
      <c r="Q186" s="25"/>
      <c r="R186" s="25"/>
      <c r="S186" s="25"/>
      <c r="T186" s="25"/>
    </row>
    <row r="187" spans="3:20" x14ac:dyDescent="0.3">
      <c r="C187" s="43" t="s">
        <v>27</v>
      </c>
      <c r="D187" s="53">
        <v>0.21840000000000001</v>
      </c>
      <c r="E187" s="53">
        <v>0.21840000000000001</v>
      </c>
      <c r="F187" s="46">
        <v>0.21840000000000001</v>
      </c>
      <c r="G187" s="53">
        <v>0.21840000000000001</v>
      </c>
      <c r="H187" s="37" t="s">
        <v>11</v>
      </c>
      <c r="I187" s="37"/>
      <c r="J187" s="37"/>
      <c r="K187" s="37"/>
      <c r="L187" s="25"/>
      <c r="M187" s="25"/>
      <c r="N187" s="25"/>
      <c r="O187" s="25"/>
      <c r="P187" s="25"/>
      <c r="Q187" s="25"/>
      <c r="R187" s="25"/>
      <c r="S187" s="25"/>
      <c r="T187" s="25"/>
    </row>
    <row r="188" spans="3:20" ht="15" x14ac:dyDescent="0.35">
      <c r="C188" s="34" t="s">
        <v>70</v>
      </c>
      <c r="D188" s="37">
        <v>53107</v>
      </c>
      <c r="E188" s="37">
        <v>53107</v>
      </c>
      <c r="F188" s="38">
        <v>53107</v>
      </c>
      <c r="G188" s="37">
        <v>53107</v>
      </c>
      <c r="H188" s="37">
        <f t="shared" ref="H188:H201" si="4">MIN(D188:G188)</f>
        <v>53107</v>
      </c>
      <c r="I188" s="37"/>
      <c r="J188" s="37"/>
      <c r="K188" s="37"/>
      <c r="L188" s="25"/>
      <c r="M188" s="25"/>
      <c r="N188" s="25"/>
      <c r="O188" s="25"/>
      <c r="P188" s="25"/>
      <c r="Q188" s="25"/>
      <c r="R188" s="25"/>
      <c r="S188" s="25"/>
      <c r="T188" s="25"/>
    </row>
    <row r="189" spans="3:20" ht="15" x14ac:dyDescent="0.35">
      <c r="C189" s="34" t="s">
        <v>71</v>
      </c>
      <c r="D189" s="37">
        <v>53107</v>
      </c>
      <c r="E189" s="37">
        <v>53107</v>
      </c>
      <c r="F189" s="38">
        <v>53107</v>
      </c>
      <c r="G189" s="37">
        <v>53107</v>
      </c>
      <c r="H189" s="37">
        <f t="shared" si="4"/>
        <v>53107</v>
      </c>
      <c r="I189" s="37"/>
      <c r="J189" s="37"/>
      <c r="K189" s="37"/>
      <c r="L189" s="25"/>
      <c r="M189" s="25"/>
      <c r="N189" s="25"/>
      <c r="O189" s="25"/>
      <c r="P189" s="25"/>
      <c r="Q189" s="25"/>
      <c r="R189" s="25"/>
      <c r="S189" s="25"/>
      <c r="T189" s="25"/>
    </row>
    <row r="190" spans="3:20" x14ac:dyDescent="0.3">
      <c r="C190" s="34" t="s">
        <v>8</v>
      </c>
      <c r="D190" s="37">
        <v>3000</v>
      </c>
      <c r="E190" s="37">
        <v>3994.4289693593319</v>
      </c>
      <c r="F190" s="38">
        <v>4980.5013927576601</v>
      </c>
      <c r="G190" s="37">
        <v>5314.7632311977713</v>
      </c>
      <c r="H190" s="37">
        <f t="shared" si="4"/>
        <v>3000</v>
      </c>
      <c r="I190" s="37"/>
      <c r="J190" s="37"/>
      <c r="K190" s="37"/>
      <c r="L190" s="25"/>
      <c r="M190" s="25"/>
      <c r="N190" s="25"/>
      <c r="O190" s="25"/>
      <c r="P190" s="25"/>
      <c r="Q190" s="25"/>
      <c r="R190" s="25"/>
      <c r="S190" s="25"/>
      <c r="T190" s="25"/>
    </row>
    <row r="191" spans="3:20" x14ac:dyDescent="0.3">
      <c r="C191" s="34" t="s">
        <v>22</v>
      </c>
      <c r="D191" s="37">
        <v>4500</v>
      </c>
      <c r="E191" s="37">
        <v>4318.4873949579833</v>
      </c>
      <c r="F191" s="37">
        <v>4159.6638655462184</v>
      </c>
      <c r="G191" s="37">
        <v>3857.1428571428569</v>
      </c>
      <c r="H191" s="37">
        <f t="shared" si="4"/>
        <v>3857.1428571428569</v>
      </c>
      <c r="I191" s="37"/>
      <c r="J191" s="37"/>
      <c r="K191" s="37"/>
      <c r="L191" s="25"/>
      <c r="M191" s="25"/>
      <c r="N191" s="25"/>
      <c r="O191" s="25"/>
      <c r="P191" s="25"/>
      <c r="Q191" s="25"/>
      <c r="R191" s="25"/>
      <c r="S191" s="25"/>
      <c r="T191" s="25"/>
    </row>
    <row r="192" spans="3:20" x14ac:dyDescent="0.3">
      <c r="C192" s="49" t="s">
        <v>28</v>
      </c>
      <c r="D192" s="37"/>
      <c r="E192" s="37"/>
      <c r="F192" s="37"/>
      <c r="G192" s="37"/>
      <c r="H192" s="37"/>
      <c r="I192" s="37"/>
      <c r="J192" s="37"/>
      <c r="K192" s="37"/>
      <c r="L192" s="25"/>
      <c r="M192" s="25"/>
      <c r="N192" s="25"/>
      <c r="O192" s="25"/>
      <c r="P192" s="25"/>
      <c r="Q192" s="25"/>
      <c r="R192" s="25"/>
      <c r="S192" s="25"/>
      <c r="T192" s="25"/>
    </row>
    <row r="193" spans="2:20" x14ac:dyDescent="0.3">
      <c r="C193" s="50" t="s">
        <v>29</v>
      </c>
      <c r="D193" s="37">
        <v>163.4</v>
      </c>
      <c r="E193" s="37"/>
      <c r="F193" s="37">
        <v>273.60000000000002</v>
      </c>
      <c r="G193" s="37"/>
      <c r="H193" s="37">
        <f t="shared" si="4"/>
        <v>163.4</v>
      </c>
      <c r="I193" s="37"/>
      <c r="J193" s="37"/>
      <c r="K193" s="37"/>
      <c r="L193" s="25"/>
      <c r="M193" s="25"/>
      <c r="N193" s="25"/>
      <c r="O193" s="25"/>
      <c r="P193" s="25"/>
      <c r="Q193" s="25"/>
      <c r="R193" s="25"/>
      <c r="S193" s="25"/>
      <c r="T193" s="25"/>
    </row>
    <row r="194" spans="2:20" x14ac:dyDescent="0.3">
      <c r="C194" s="49" t="s">
        <v>30</v>
      </c>
      <c r="D194" s="37"/>
      <c r="E194" s="37"/>
      <c r="F194" s="37">
        <v>291.2</v>
      </c>
      <c r="G194" s="37"/>
      <c r="H194" s="37">
        <f t="shared" si="4"/>
        <v>291.2</v>
      </c>
      <c r="I194" s="37"/>
      <c r="J194" s="37"/>
      <c r="K194" s="37"/>
      <c r="L194" s="25"/>
      <c r="M194" s="25"/>
      <c r="N194" s="25"/>
      <c r="O194" s="25"/>
      <c r="P194" s="25"/>
      <c r="Q194" s="25"/>
      <c r="R194" s="25"/>
      <c r="S194" s="25"/>
      <c r="T194" s="25"/>
    </row>
    <row r="195" spans="2:20" x14ac:dyDescent="0.3">
      <c r="C195" s="49" t="s">
        <v>31</v>
      </c>
      <c r="D195" s="37">
        <v>254.8</v>
      </c>
      <c r="E195" s="37"/>
      <c r="F195" s="38"/>
      <c r="G195" s="37"/>
      <c r="H195" s="37">
        <f t="shared" si="4"/>
        <v>254.8</v>
      </c>
      <c r="I195" s="37"/>
      <c r="J195" s="37"/>
      <c r="K195" s="37"/>
      <c r="L195" s="25"/>
      <c r="M195" s="25"/>
      <c r="N195" s="25"/>
      <c r="O195" s="25"/>
      <c r="P195" s="25"/>
      <c r="Q195" s="25"/>
      <c r="R195" s="25"/>
      <c r="S195" s="25"/>
      <c r="T195" s="25"/>
    </row>
    <row r="196" spans="2:20" x14ac:dyDescent="0.3">
      <c r="C196" s="49" t="s">
        <v>32</v>
      </c>
      <c r="D196" s="37"/>
      <c r="E196" s="37"/>
      <c r="F196" s="38">
        <v>691.6</v>
      </c>
      <c r="G196" s="37"/>
      <c r="H196" s="37">
        <f t="shared" si="4"/>
        <v>691.6</v>
      </c>
      <c r="I196" s="37"/>
      <c r="J196" s="37"/>
      <c r="K196" s="37"/>
      <c r="L196" s="25"/>
      <c r="M196" s="25"/>
      <c r="N196" s="25"/>
      <c r="O196" s="25"/>
      <c r="P196" s="25"/>
      <c r="Q196" s="25"/>
      <c r="R196" s="25"/>
      <c r="S196" s="25"/>
      <c r="T196" s="25"/>
    </row>
    <row r="197" spans="2:20" x14ac:dyDescent="0.3">
      <c r="C197" s="49" t="s">
        <v>33</v>
      </c>
      <c r="D197" s="37"/>
      <c r="E197" s="37"/>
      <c r="F197" s="38">
        <v>708.3</v>
      </c>
      <c r="G197" s="37"/>
      <c r="H197" s="37">
        <f t="shared" si="4"/>
        <v>708.3</v>
      </c>
      <c r="I197" s="37"/>
      <c r="J197" s="37"/>
      <c r="K197" s="37"/>
      <c r="L197" s="25"/>
      <c r="M197" s="25"/>
      <c r="N197" s="25"/>
      <c r="O197" s="25"/>
      <c r="P197" s="25"/>
      <c r="Q197" s="25"/>
      <c r="R197" s="25"/>
      <c r="S197" s="25"/>
      <c r="T197" s="25"/>
    </row>
    <row r="198" spans="2:20" x14ac:dyDescent="0.3">
      <c r="C198" s="49" t="s">
        <v>34</v>
      </c>
      <c r="D198" s="37"/>
      <c r="E198" s="37"/>
      <c r="F198" s="38">
        <v>819.3</v>
      </c>
      <c r="G198" s="37"/>
      <c r="H198" s="37">
        <f t="shared" si="4"/>
        <v>819.3</v>
      </c>
      <c r="I198" s="37"/>
      <c r="J198" s="37"/>
      <c r="K198" s="37"/>
      <c r="L198" s="25"/>
      <c r="M198" s="25"/>
      <c r="N198" s="25"/>
      <c r="O198" s="25"/>
      <c r="P198" s="25"/>
      <c r="Q198" s="25"/>
      <c r="R198" s="25"/>
      <c r="S198" s="25"/>
      <c r="T198" s="25"/>
    </row>
    <row r="199" spans="2:20" x14ac:dyDescent="0.3">
      <c r="C199" s="49" t="s">
        <v>35</v>
      </c>
      <c r="D199" s="37"/>
      <c r="E199" s="37"/>
      <c r="F199" s="38">
        <v>1288.9000000000001</v>
      </c>
      <c r="G199" s="37"/>
      <c r="H199" s="37">
        <f t="shared" si="4"/>
        <v>1288.9000000000001</v>
      </c>
      <c r="I199" s="37"/>
      <c r="J199" s="37"/>
      <c r="K199" s="37"/>
      <c r="L199" s="25"/>
      <c r="M199" s="25"/>
      <c r="N199" s="25"/>
      <c r="O199" s="25"/>
      <c r="P199" s="25"/>
      <c r="Q199" s="25"/>
      <c r="R199" s="25"/>
      <c r="S199" s="25"/>
      <c r="T199" s="25"/>
    </row>
    <row r="200" spans="2:20" x14ac:dyDescent="0.3">
      <c r="C200" s="49" t="s">
        <v>36</v>
      </c>
      <c r="D200" s="37">
        <v>560.9</v>
      </c>
      <c r="E200" s="37"/>
      <c r="F200" s="38">
        <v>733.4</v>
      </c>
      <c r="G200" s="37"/>
      <c r="H200" s="37">
        <f t="shared" si="4"/>
        <v>560.9</v>
      </c>
      <c r="I200" s="37"/>
      <c r="J200" s="37"/>
      <c r="K200" s="37"/>
      <c r="L200" s="25"/>
      <c r="M200" s="25"/>
      <c r="N200" s="25"/>
      <c r="O200" s="25"/>
      <c r="P200" s="25"/>
      <c r="Q200" s="25"/>
      <c r="R200" s="25"/>
      <c r="S200" s="25"/>
      <c r="T200" s="25"/>
    </row>
    <row r="201" spans="2:20" x14ac:dyDescent="0.3">
      <c r="C201" s="49" t="s">
        <v>37</v>
      </c>
      <c r="D201" s="37">
        <v>309.60000000000002</v>
      </c>
      <c r="E201" s="37"/>
      <c r="F201" s="38">
        <v>533.79999999999995</v>
      </c>
      <c r="G201" s="37"/>
      <c r="H201" s="37">
        <f t="shared" si="4"/>
        <v>309.60000000000002</v>
      </c>
      <c r="I201" s="37"/>
      <c r="J201" s="37"/>
      <c r="K201" s="37"/>
      <c r="L201" s="25"/>
      <c r="M201" s="25"/>
      <c r="N201" s="25"/>
      <c r="O201" s="25"/>
      <c r="P201" s="25"/>
      <c r="Q201" s="25"/>
      <c r="R201" s="25"/>
      <c r="S201" s="25"/>
      <c r="T201" s="25"/>
    </row>
    <row r="202" spans="2:20" x14ac:dyDescent="0.3">
      <c r="B202" s="52" t="s">
        <v>21</v>
      </c>
      <c r="D202" s="37"/>
      <c r="E202" s="37"/>
      <c r="F202" s="37"/>
      <c r="G202" s="37"/>
      <c r="L202" s="25"/>
      <c r="M202" s="25"/>
      <c r="N202" s="25"/>
      <c r="O202" s="25"/>
      <c r="P202" s="25"/>
      <c r="Q202" s="25"/>
      <c r="R202" s="25"/>
      <c r="S202" s="25"/>
      <c r="T202" s="25"/>
    </row>
    <row r="203" spans="2:20" x14ac:dyDescent="0.3">
      <c r="D203" s="37"/>
      <c r="E203" s="37"/>
      <c r="F203" s="37"/>
      <c r="G203" s="37"/>
      <c r="L203" s="25"/>
      <c r="M203" s="25"/>
      <c r="N203" s="25"/>
      <c r="O203" s="25"/>
      <c r="P203" s="25"/>
      <c r="Q203" s="25"/>
      <c r="R203" s="25"/>
      <c r="S203" s="25"/>
      <c r="T203" s="25"/>
    </row>
    <row r="204" spans="2:20" x14ac:dyDescent="0.3">
      <c r="L204" s="25"/>
      <c r="M204" s="25"/>
      <c r="N204" s="25"/>
      <c r="O204" s="25"/>
      <c r="P204" s="25"/>
      <c r="Q204" s="25"/>
      <c r="R204" s="25"/>
      <c r="S204" s="25"/>
      <c r="T204" s="25"/>
    </row>
    <row r="205" spans="2:20" x14ac:dyDescent="0.3">
      <c r="L205" s="25"/>
      <c r="M205" s="25"/>
      <c r="N205" s="25"/>
      <c r="O205" s="25"/>
      <c r="P205" s="25"/>
      <c r="Q205" s="25"/>
      <c r="R205" s="25"/>
      <c r="S205" s="25"/>
      <c r="T205" s="25"/>
    </row>
    <row r="206" spans="2:20" x14ac:dyDescent="0.3">
      <c r="F206" s="31"/>
      <c r="L206" s="25"/>
      <c r="M206" s="25"/>
      <c r="N206" s="25"/>
      <c r="O206" s="25"/>
      <c r="P206" s="25"/>
      <c r="Q206" s="25"/>
      <c r="R206" s="25"/>
      <c r="S206" s="25"/>
      <c r="T206" s="25"/>
    </row>
    <row r="207" spans="2:20" x14ac:dyDescent="0.3">
      <c r="F207" s="31"/>
      <c r="L207" s="25"/>
      <c r="M207" s="25"/>
      <c r="N207" s="25"/>
      <c r="O207" s="25"/>
      <c r="P207" s="25"/>
      <c r="Q207" s="25"/>
      <c r="R207" s="25"/>
      <c r="S207" s="25"/>
      <c r="T207" s="25"/>
    </row>
    <row r="208" spans="2:20" x14ac:dyDescent="0.3">
      <c r="F208" s="31"/>
    </row>
    <row r="209" spans="1:20" x14ac:dyDescent="0.3">
      <c r="F209" s="31"/>
    </row>
    <row r="210" spans="1:20" x14ac:dyDescent="0.3">
      <c r="F210" s="31"/>
    </row>
    <row r="211" spans="1:20" x14ac:dyDescent="0.3">
      <c r="F211" s="31"/>
    </row>
    <row r="212" spans="1:20" x14ac:dyDescent="0.3">
      <c r="A212" s="61"/>
      <c r="B212" s="62"/>
      <c r="C212" s="63"/>
      <c r="D212" s="61"/>
      <c r="E212" s="61"/>
      <c r="F212" s="61"/>
      <c r="G212" s="63"/>
      <c r="H212" s="61"/>
      <c r="I212" s="61"/>
      <c r="J212" s="61"/>
      <c r="K212" s="61"/>
    </row>
    <row r="213" spans="1:20" x14ac:dyDescent="0.3">
      <c r="A213" s="61"/>
      <c r="B213" s="64"/>
      <c r="C213" s="63"/>
      <c r="D213" s="65"/>
      <c r="E213" s="65"/>
      <c r="F213" s="66" t="s">
        <v>73</v>
      </c>
      <c r="G213" s="63"/>
      <c r="H213" s="65"/>
      <c r="I213" s="65"/>
      <c r="J213" s="65"/>
      <c r="K213" s="61"/>
    </row>
    <row r="214" spans="1:20" x14ac:dyDescent="0.3">
      <c r="A214" s="61"/>
      <c r="B214" s="65"/>
      <c r="C214" s="65"/>
      <c r="D214" s="65"/>
      <c r="E214" s="65"/>
      <c r="F214" s="67" t="s">
        <v>74</v>
      </c>
      <c r="G214" s="65"/>
      <c r="H214" s="65"/>
      <c r="I214" s="65"/>
      <c r="J214" s="65"/>
      <c r="K214" s="61"/>
      <c r="L214" s="25"/>
      <c r="M214" s="25"/>
      <c r="N214" s="25"/>
      <c r="O214" s="25"/>
      <c r="P214" s="25"/>
      <c r="Q214" s="25"/>
      <c r="R214" s="25"/>
      <c r="S214" s="25"/>
      <c r="T214" s="25"/>
    </row>
    <row r="215" spans="1:20" x14ac:dyDescent="0.3">
      <c r="A215" s="7"/>
      <c r="B215" s="8"/>
      <c r="C215" s="8"/>
      <c r="D215" s="8"/>
      <c r="E215" s="9" t="s">
        <v>40</v>
      </c>
      <c r="F215" s="10" t="str">
        <f>$C$1</f>
        <v>R. Abbott</v>
      </c>
      <c r="G215" s="8"/>
      <c r="H215" s="11"/>
      <c r="I215" s="9" t="s">
        <v>52</v>
      </c>
      <c r="J215" s="12" t="str">
        <f>$G$2</f>
        <v>AA-SM-100</v>
      </c>
      <c r="K215" s="13"/>
      <c r="L215" s="54"/>
      <c r="M215" s="55"/>
      <c r="N215" s="55"/>
      <c r="Q215" s="26"/>
    </row>
    <row r="216" spans="1:20" x14ac:dyDescent="0.3">
      <c r="A216" s="8"/>
      <c r="B216" s="8"/>
      <c r="C216" s="8"/>
      <c r="D216" s="8"/>
      <c r="E216" s="9" t="s">
        <v>42</v>
      </c>
      <c r="F216" s="11" t="str">
        <f>$C$2</f>
        <v xml:space="preserve"> </v>
      </c>
      <c r="G216" s="8"/>
      <c r="H216" s="11"/>
      <c r="I216" s="9" t="s">
        <v>53</v>
      </c>
      <c r="J216" s="13" t="str">
        <f>$G$3</f>
        <v>IR</v>
      </c>
      <c r="K216" s="13"/>
      <c r="L216" s="54"/>
      <c r="M216" s="55">
        <v>1</v>
      </c>
      <c r="N216" s="55"/>
      <c r="Q216" s="26"/>
    </row>
    <row r="217" spans="1:20" x14ac:dyDescent="0.3">
      <c r="A217" s="8"/>
      <c r="B217" s="8"/>
      <c r="C217" s="8"/>
      <c r="D217" s="8"/>
      <c r="E217" s="9" t="s">
        <v>1</v>
      </c>
      <c r="F217" s="11" t="str">
        <f>$C$3</f>
        <v>20/10/2013</v>
      </c>
      <c r="G217" s="8"/>
      <c r="H217" s="11"/>
      <c r="I217" s="9" t="s">
        <v>54</v>
      </c>
      <c r="J217" s="10" t="str">
        <f>L217&amp;" of "&amp;$G$1</f>
        <v>5 of 6</v>
      </c>
      <c r="K217" s="11"/>
      <c r="L217" s="54">
        <f>SUM($M$1:M216)</f>
        <v>5</v>
      </c>
      <c r="M217" s="55"/>
      <c r="N217" s="55"/>
      <c r="Q217" s="26"/>
    </row>
    <row r="218" spans="1:20" x14ac:dyDescent="0.3">
      <c r="E218" s="9" t="s">
        <v>0</v>
      </c>
      <c r="F218" s="11" t="str">
        <f>$C$5</f>
        <v>STANDARD SPREADSHEET METHOD</v>
      </c>
      <c r="G218" s="8"/>
      <c r="H218" s="8"/>
      <c r="I218" s="14"/>
      <c r="J218" s="10"/>
      <c r="K218" s="8"/>
      <c r="L218" s="8"/>
      <c r="M218" s="55"/>
      <c r="N218" s="55"/>
      <c r="Q218" s="26"/>
    </row>
    <row r="219" spans="1:20" ht="15.6" x14ac:dyDescent="0.3">
      <c r="A219" s="61"/>
      <c r="B219" s="16" t="str">
        <f>$G$4</f>
        <v>COMPOSITES - TYPICAL DESIGN VALUES</v>
      </c>
      <c r="C219" s="61"/>
      <c r="D219" s="61"/>
      <c r="E219" s="61"/>
      <c r="I219" s="29"/>
      <c r="J219" s="73"/>
      <c r="L219" s="25"/>
      <c r="M219" s="27"/>
    </row>
    <row r="220" spans="1:20" x14ac:dyDescent="0.3">
      <c r="A220" s="29"/>
      <c r="B220" s="30" t="s">
        <v>19</v>
      </c>
      <c r="L220" s="25"/>
      <c r="M220" s="25"/>
      <c r="N220" s="25"/>
      <c r="O220" s="25"/>
      <c r="P220" s="25"/>
      <c r="Q220" s="25"/>
      <c r="R220" s="25"/>
      <c r="S220" s="25"/>
      <c r="T220" s="25"/>
    </row>
    <row r="221" spans="1:20" x14ac:dyDescent="0.3">
      <c r="L221" s="25"/>
      <c r="M221" s="25"/>
      <c r="N221" s="25"/>
      <c r="O221" s="25"/>
      <c r="P221" s="25"/>
      <c r="Q221" s="25"/>
      <c r="R221" s="25"/>
      <c r="S221" s="25"/>
      <c r="T221" s="25"/>
    </row>
    <row r="222" spans="1:20" x14ac:dyDescent="0.3">
      <c r="A222" s="29"/>
      <c r="B222" s="32" t="s">
        <v>25</v>
      </c>
      <c r="F222" s="31"/>
      <c r="L222" s="25"/>
    </row>
    <row r="223" spans="1:20" x14ac:dyDescent="0.3">
      <c r="F223" s="31"/>
      <c r="G223" s="31"/>
    </row>
    <row r="224" spans="1:20" x14ac:dyDescent="0.3">
      <c r="D224" s="28" t="s">
        <v>9</v>
      </c>
      <c r="E224" s="28" t="s">
        <v>12</v>
      </c>
      <c r="F224" s="28" t="s">
        <v>14</v>
      </c>
      <c r="G224" s="28" t="s">
        <v>16</v>
      </c>
      <c r="H224" s="28" t="s">
        <v>18</v>
      </c>
      <c r="I224" s="28"/>
      <c r="J224" s="28"/>
      <c r="K224" s="28"/>
    </row>
    <row r="225" spans="3:20" x14ac:dyDescent="0.3">
      <c r="D225" s="33" t="s">
        <v>10</v>
      </c>
      <c r="E225" s="33" t="s">
        <v>13</v>
      </c>
      <c r="F225" s="33" t="s">
        <v>15</v>
      </c>
      <c r="G225" s="33" t="s">
        <v>17</v>
      </c>
    </row>
    <row r="226" spans="3:20" x14ac:dyDescent="0.3">
      <c r="F226" s="31"/>
    </row>
    <row r="227" spans="3:20" ht="15" x14ac:dyDescent="0.35">
      <c r="C227" s="34" t="s">
        <v>59</v>
      </c>
      <c r="D227" s="37">
        <v>2002</v>
      </c>
      <c r="E227" s="37">
        <v>2096</v>
      </c>
      <c r="F227" s="37">
        <v>2232</v>
      </c>
      <c r="G227" s="37">
        <v>2189</v>
      </c>
      <c r="H227" s="37">
        <f>MIN(D227:G227)</f>
        <v>2002</v>
      </c>
      <c r="I227" s="37"/>
      <c r="J227" s="37"/>
      <c r="K227" s="37"/>
    </row>
    <row r="228" spans="3:20" ht="15" x14ac:dyDescent="0.35">
      <c r="C228" s="34" t="s">
        <v>60</v>
      </c>
      <c r="D228" s="37">
        <v>128174</v>
      </c>
      <c r="E228" s="37">
        <v>128174</v>
      </c>
      <c r="F228" s="37">
        <v>128174</v>
      </c>
      <c r="G228" s="37">
        <v>128174</v>
      </c>
      <c r="H228" s="37">
        <f t="shared" ref="H228:H238" si="5">MIN(D228:G228)</f>
        <v>128174</v>
      </c>
      <c r="I228" s="37"/>
      <c r="J228" s="37"/>
      <c r="K228" s="37"/>
      <c r="L228" s="25"/>
      <c r="M228" s="25"/>
      <c r="N228" s="25"/>
      <c r="O228" s="25"/>
      <c r="P228" s="25"/>
      <c r="Q228" s="25"/>
      <c r="R228" s="25"/>
      <c r="S228" s="25"/>
      <c r="T228" s="25"/>
    </row>
    <row r="229" spans="3:20" ht="15" x14ac:dyDescent="0.35">
      <c r="C229" s="34" t="s">
        <v>61</v>
      </c>
      <c r="D229" s="37">
        <v>13</v>
      </c>
      <c r="E229" s="37">
        <v>27</v>
      </c>
      <c r="F229" s="37">
        <v>32</v>
      </c>
      <c r="G229" s="37">
        <v>34</v>
      </c>
      <c r="H229" s="37">
        <f t="shared" si="5"/>
        <v>13</v>
      </c>
      <c r="I229" s="37"/>
      <c r="J229" s="37"/>
      <c r="K229" s="37"/>
      <c r="L229" s="25"/>
      <c r="M229" s="25"/>
      <c r="N229" s="25"/>
      <c r="O229" s="25"/>
      <c r="P229" s="25"/>
      <c r="Q229" s="25"/>
      <c r="R229" s="25"/>
      <c r="S229" s="25"/>
      <c r="T229" s="25"/>
    </row>
    <row r="230" spans="3:20" ht="15" x14ac:dyDescent="0.35">
      <c r="C230" s="34" t="s">
        <v>62</v>
      </c>
      <c r="D230" s="37">
        <v>10480</v>
      </c>
      <c r="E230" s="37">
        <v>10480</v>
      </c>
      <c r="F230" s="37">
        <v>10480</v>
      </c>
      <c r="G230" s="37">
        <v>10480</v>
      </c>
      <c r="H230" s="37">
        <f t="shared" si="5"/>
        <v>10480</v>
      </c>
      <c r="I230" s="37"/>
      <c r="J230" s="37"/>
      <c r="K230" s="37"/>
      <c r="L230" s="25"/>
      <c r="M230" s="25"/>
      <c r="N230" s="25"/>
      <c r="O230" s="25"/>
      <c r="P230" s="25"/>
      <c r="Q230" s="25"/>
      <c r="R230" s="25"/>
      <c r="S230" s="25"/>
      <c r="T230" s="25"/>
    </row>
    <row r="231" spans="3:20" ht="15" x14ac:dyDescent="0.35">
      <c r="C231" s="34" t="s">
        <v>63</v>
      </c>
      <c r="D231" s="42">
        <v>0.31900000000000001</v>
      </c>
      <c r="E231" s="42">
        <v>0.31900000000000001</v>
      </c>
      <c r="F231" s="41">
        <v>0.31900000000000001</v>
      </c>
      <c r="G231" s="42">
        <v>0.31900000000000001</v>
      </c>
      <c r="H231" s="42">
        <f t="shared" si="5"/>
        <v>0.31900000000000001</v>
      </c>
      <c r="I231" s="42"/>
      <c r="J231" s="42"/>
      <c r="K231" s="42"/>
      <c r="L231" s="25"/>
      <c r="M231" s="25"/>
      <c r="N231" s="25"/>
      <c r="O231" s="25"/>
      <c r="P231" s="25"/>
      <c r="Q231" s="25"/>
      <c r="R231" s="25"/>
      <c r="S231" s="25"/>
      <c r="T231" s="25"/>
    </row>
    <row r="232" spans="3:20" ht="15" x14ac:dyDescent="0.35">
      <c r="C232" s="34" t="s">
        <v>64</v>
      </c>
      <c r="D232" s="37">
        <v>621</v>
      </c>
      <c r="E232" s="37">
        <v>1029</v>
      </c>
      <c r="F232" s="38">
        <v>1036</v>
      </c>
      <c r="G232" s="37">
        <v>1187</v>
      </c>
      <c r="H232" s="37">
        <f t="shared" si="5"/>
        <v>621</v>
      </c>
      <c r="I232" s="37"/>
      <c r="J232" s="37"/>
      <c r="K232" s="37"/>
      <c r="L232" s="25"/>
      <c r="M232" s="25"/>
      <c r="N232" s="25"/>
      <c r="O232" s="25"/>
      <c r="P232" s="25"/>
      <c r="Q232" s="25"/>
      <c r="R232" s="25"/>
      <c r="S232" s="25"/>
      <c r="T232" s="25"/>
    </row>
    <row r="233" spans="3:20" ht="15" x14ac:dyDescent="0.35">
      <c r="C233" s="34" t="s">
        <v>65</v>
      </c>
      <c r="D233" s="37">
        <v>128174</v>
      </c>
      <c r="E233" s="37">
        <v>128174</v>
      </c>
      <c r="F233" s="38">
        <v>128174</v>
      </c>
      <c r="G233" s="37">
        <v>128174</v>
      </c>
      <c r="H233" s="37">
        <f t="shared" si="5"/>
        <v>128174</v>
      </c>
      <c r="I233" s="37"/>
      <c r="J233" s="37"/>
      <c r="K233" s="37"/>
      <c r="L233" s="25"/>
      <c r="M233" s="25"/>
      <c r="N233" s="25"/>
      <c r="O233" s="25"/>
      <c r="P233" s="25"/>
      <c r="Q233" s="25"/>
      <c r="R233" s="25"/>
      <c r="S233" s="25"/>
      <c r="T233" s="25"/>
    </row>
    <row r="234" spans="3:20" ht="15" x14ac:dyDescent="0.35">
      <c r="C234" s="34" t="s">
        <v>66</v>
      </c>
      <c r="D234" s="37">
        <v>75</v>
      </c>
      <c r="E234" s="37">
        <v>132</v>
      </c>
      <c r="F234" s="38">
        <v>162</v>
      </c>
      <c r="G234" s="37">
        <v>221</v>
      </c>
      <c r="H234" s="37">
        <f t="shared" si="5"/>
        <v>75</v>
      </c>
      <c r="I234" s="37"/>
      <c r="J234" s="37"/>
      <c r="K234" s="37"/>
      <c r="L234" s="25"/>
      <c r="M234" s="25"/>
      <c r="N234" s="25"/>
      <c r="O234" s="25"/>
      <c r="P234" s="25"/>
      <c r="Q234" s="25"/>
      <c r="R234" s="25"/>
      <c r="S234" s="25"/>
      <c r="T234" s="25"/>
    </row>
    <row r="235" spans="3:20" ht="15" x14ac:dyDescent="0.35">
      <c r="C235" s="34" t="s">
        <v>67</v>
      </c>
      <c r="D235" s="37">
        <v>10480</v>
      </c>
      <c r="E235" s="37">
        <v>10480</v>
      </c>
      <c r="F235" s="37">
        <v>10480</v>
      </c>
      <c r="G235" s="37">
        <v>10480</v>
      </c>
      <c r="H235" s="37">
        <f t="shared" si="5"/>
        <v>10480</v>
      </c>
      <c r="I235" s="37"/>
      <c r="J235" s="37"/>
      <c r="K235" s="37"/>
      <c r="L235" s="25"/>
      <c r="M235" s="25"/>
      <c r="N235" s="25"/>
      <c r="O235" s="25"/>
      <c r="P235" s="25"/>
      <c r="Q235" s="25"/>
      <c r="R235" s="25"/>
      <c r="S235" s="25"/>
      <c r="T235" s="25"/>
    </row>
    <row r="236" spans="3:20" ht="15" x14ac:dyDescent="0.35">
      <c r="C236" s="34" t="s">
        <v>68</v>
      </c>
      <c r="D236" s="37">
        <v>63</v>
      </c>
      <c r="E236" s="37">
        <v>93</v>
      </c>
      <c r="F236" s="37">
        <v>118</v>
      </c>
      <c r="G236" s="37">
        <v>147</v>
      </c>
      <c r="H236" s="37">
        <f t="shared" si="5"/>
        <v>63</v>
      </c>
      <c r="I236" s="37"/>
      <c r="J236" s="37"/>
      <c r="K236" s="37"/>
      <c r="L236" s="25"/>
      <c r="M236" s="25"/>
      <c r="N236" s="25"/>
      <c r="O236" s="25"/>
      <c r="P236" s="25"/>
      <c r="Q236" s="25"/>
      <c r="R236" s="25"/>
      <c r="S236" s="25"/>
      <c r="T236" s="25"/>
    </row>
    <row r="237" spans="3:20" ht="15" x14ac:dyDescent="0.35">
      <c r="C237" s="34" t="s">
        <v>69</v>
      </c>
      <c r="D237" s="37">
        <v>4482</v>
      </c>
      <c r="E237" s="37">
        <v>4482</v>
      </c>
      <c r="F237" s="37">
        <v>4482</v>
      </c>
      <c r="G237" s="37">
        <v>4482</v>
      </c>
      <c r="H237" s="37">
        <f t="shared" si="5"/>
        <v>4482</v>
      </c>
      <c r="I237" s="37"/>
      <c r="J237" s="37"/>
      <c r="K237" s="37"/>
      <c r="L237" s="25"/>
      <c r="M237" s="25"/>
      <c r="N237" s="25"/>
      <c r="O237" s="25"/>
      <c r="P237" s="25"/>
      <c r="Q237" s="25"/>
      <c r="R237" s="25"/>
      <c r="S237" s="25"/>
      <c r="T237" s="25"/>
    </row>
    <row r="238" spans="3:20" x14ac:dyDescent="0.3">
      <c r="C238" s="43" t="s">
        <v>38</v>
      </c>
      <c r="D238" s="37" t="s">
        <v>11</v>
      </c>
      <c r="E238" s="37" t="s">
        <v>11</v>
      </c>
      <c r="F238" s="37" t="s">
        <v>11</v>
      </c>
      <c r="G238" s="37" t="s">
        <v>11</v>
      </c>
      <c r="H238" s="37">
        <f t="shared" si="5"/>
        <v>0</v>
      </c>
      <c r="I238" s="37"/>
      <c r="J238" s="37"/>
      <c r="K238" s="37"/>
      <c r="L238" s="25"/>
      <c r="M238" s="25"/>
      <c r="N238" s="25"/>
      <c r="O238" s="25"/>
      <c r="P238" s="25"/>
      <c r="Q238" s="25"/>
      <c r="R238" s="25"/>
      <c r="S238" s="25"/>
      <c r="T238" s="25"/>
    </row>
    <row r="239" spans="3:20" x14ac:dyDescent="0.3">
      <c r="C239" s="43" t="s">
        <v>27</v>
      </c>
      <c r="D239" s="53">
        <v>0.1575</v>
      </c>
      <c r="E239" s="53">
        <v>0.1575</v>
      </c>
      <c r="F239" s="46">
        <v>0.1575</v>
      </c>
      <c r="G239" s="53">
        <v>0.1575</v>
      </c>
      <c r="H239" s="37" t="s">
        <v>11</v>
      </c>
      <c r="I239" s="37"/>
      <c r="J239" s="37"/>
      <c r="K239" s="37"/>
      <c r="L239" s="25"/>
      <c r="M239" s="25"/>
      <c r="N239" s="25"/>
      <c r="O239" s="25"/>
      <c r="P239" s="25"/>
      <c r="Q239" s="25"/>
      <c r="R239" s="25"/>
      <c r="S239" s="25"/>
      <c r="T239" s="25"/>
    </row>
    <row r="240" spans="3:20" ht="15" x14ac:dyDescent="0.35">
      <c r="C240" s="34" t="s">
        <v>70</v>
      </c>
      <c r="D240" s="37">
        <v>128174</v>
      </c>
      <c r="E240" s="37">
        <v>128174</v>
      </c>
      <c r="F240" s="38">
        <v>128174</v>
      </c>
      <c r="G240" s="37">
        <v>128174</v>
      </c>
      <c r="H240" s="37">
        <f>MIN(D240:G240)</f>
        <v>128174</v>
      </c>
      <c r="I240" s="37"/>
      <c r="J240" s="37"/>
      <c r="K240" s="37"/>
      <c r="L240" s="25"/>
      <c r="M240" s="25"/>
      <c r="N240" s="25"/>
      <c r="O240" s="25"/>
      <c r="P240" s="25"/>
      <c r="Q240" s="25"/>
      <c r="R240" s="25"/>
      <c r="S240" s="25"/>
      <c r="T240" s="25"/>
    </row>
    <row r="241" spans="2:20" ht="15" x14ac:dyDescent="0.35">
      <c r="C241" s="34" t="s">
        <v>71</v>
      </c>
      <c r="D241" s="37">
        <v>10480</v>
      </c>
      <c r="E241" s="37">
        <v>10480</v>
      </c>
      <c r="F241" s="38">
        <v>10480</v>
      </c>
      <c r="G241" s="37">
        <v>10480</v>
      </c>
      <c r="H241" s="37">
        <f>MIN(D241:G241)</f>
        <v>10480</v>
      </c>
      <c r="I241" s="37"/>
      <c r="J241" s="37"/>
      <c r="K241" s="37"/>
      <c r="L241" s="25"/>
      <c r="M241" s="25"/>
      <c r="N241" s="25"/>
      <c r="O241" s="25"/>
      <c r="P241" s="25"/>
      <c r="Q241" s="25"/>
      <c r="R241" s="25"/>
      <c r="S241" s="25"/>
      <c r="T241" s="25"/>
    </row>
    <row r="242" spans="2:20" x14ac:dyDescent="0.3">
      <c r="C242" s="34" t="s">
        <v>8</v>
      </c>
      <c r="D242" s="37">
        <v>3000</v>
      </c>
      <c r="E242" s="37">
        <v>4971.014492753623</v>
      </c>
      <c r="F242" s="38">
        <v>5004.8309178743966</v>
      </c>
      <c r="G242" s="37">
        <v>5734.2995169082124</v>
      </c>
      <c r="H242" s="37">
        <f>MIN(D242:G242)</f>
        <v>3000</v>
      </c>
      <c r="I242" s="37"/>
      <c r="J242" s="37"/>
      <c r="K242" s="37"/>
      <c r="L242" s="25"/>
      <c r="M242" s="25"/>
      <c r="N242" s="25"/>
      <c r="O242" s="25"/>
      <c r="P242" s="25"/>
      <c r="Q242" s="25"/>
      <c r="R242" s="25"/>
      <c r="S242" s="25"/>
      <c r="T242" s="25"/>
    </row>
    <row r="243" spans="2:20" x14ac:dyDescent="0.3">
      <c r="C243" s="34" t="s">
        <v>22</v>
      </c>
      <c r="D243" s="37">
        <v>4500</v>
      </c>
      <c r="E243" s="37">
        <v>4711.288711288712</v>
      </c>
      <c r="F243" s="37">
        <v>5016.9830169830184</v>
      </c>
      <c r="G243" s="37">
        <v>4920.3296703296719</v>
      </c>
      <c r="H243" s="37">
        <f>MIN(D243:G243)</f>
        <v>4500</v>
      </c>
      <c r="I243" s="37"/>
      <c r="J243" s="37"/>
      <c r="K243" s="37"/>
      <c r="L243" s="25"/>
      <c r="M243" s="25"/>
      <c r="N243" s="25"/>
      <c r="O243" s="25"/>
      <c r="P243" s="25"/>
      <c r="Q243" s="25"/>
      <c r="R243" s="25"/>
      <c r="S243" s="25"/>
      <c r="T243" s="25"/>
    </row>
    <row r="244" spans="2:20" x14ac:dyDescent="0.3">
      <c r="C244" s="49" t="s">
        <v>28</v>
      </c>
      <c r="D244" s="37"/>
      <c r="E244" s="37"/>
      <c r="F244" s="37"/>
      <c r="G244" s="37"/>
      <c r="H244" s="37"/>
      <c r="I244" s="37"/>
      <c r="J244" s="37"/>
      <c r="K244" s="37"/>
      <c r="L244" s="25"/>
      <c r="M244" s="25"/>
      <c r="N244" s="25"/>
      <c r="O244" s="25"/>
      <c r="P244" s="25"/>
      <c r="Q244" s="25"/>
      <c r="R244" s="25"/>
      <c r="S244" s="25"/>
      <c r="T244" s="25"/>
    </row>
    <row r="245" spans="2:20" x14ac:dyDescent="0.3">
      <c r="C245" s="50" t="s">
        <v>29</v>
      </c>
      <c r="D245" s="37">
        <v>178.3</v>
      </c>
      <c r="E245" s="37"/>
      <c r="F245" s="37">
        <v>292.8</v>
      </c>
      <c r="G245" s="37"/>
      <c r="H245" s="37">
        <f t="shared" ref="H245:H253" si="6">MIN(D245:G245)</f>
        <v>178.3</v>
      </c>
      <c r="I245" s="37"/>
      <c r="J245" s="37"/>
      <c r="K245" s="37"/>
      <c r="L245" s="25"/>
      <c r="M245" s="25"/>
      <c r="N245" s="25"/>
      <c r="O245" s="25"/>
      <c r="P245" s="25"/>
      <c r="Q245" s="25"/>
      <c r="R245" s="25"/>
      <c r="S245" s="25"/>
      <c r="T245" s="25"/>
    </row>
    <row r="246" spans="2:20" x14ac:dyDescent="0.3">
      <c r="C246" s="49" t="s">
        <v>30</v>
      </c>
      <c r="D246" s="37"/>
      <c r="E246" s="37"/>
      <c r="F246" s="37">
        <v>494.5</v>
      </c>
      <c r="G246" s="37"/>
      <c r="H246" s="37">
        <f t="shared" si="6"/>
        <v>494.5</v>
      </c>
      <c r="I246" s="37"/>
      <c r="J246" s="37"/>
      <c r="K246" s="37"/>
      <c r="L246" s="25"/>
      <c r="M246" s="25"/>
      <c r="N246" s="25"/>
      <c r="O246" s="25"/>
      <c r="P246" s="25"/>
      <c r="Q246" s="25"/>
      <c r="R246" s="25"/>
      <c r="S246" s="25"/>
      <c r="T246" s="25"/>
    </row>
    <row r="247" spans="2:20" x14ac:dyDescent="0.3">
      <c r="C247" s="49" t="s">
        <v>31</v>
      </c>
      <c r="D247" s="37">
        <v>306.2</v>
      </c>
      <c r="E247" s="37"/>
      <c r="F247" s="38"/>
      <c r="G247" s="37"/>
      <c r="H247" s="37">
        <f t="shared" si="6"/>
        <v>306.2</v>
      </c>
      <c r="I247" s="37"/>
      <c r="J247" s="37"/>
      <c r="K247" s="37"/>
      <c r="L247" s="25"/>
      <c r="M247" s="25"/>
      <c r="N247" s="25"/>
      <c r="O247" s="25"/>
      <c r="P247" s="25"/>
      <c r="Q247" s="25"/>
      <c r="R247" s="25"/>
      <c r="S247" s="25"/>
      <c r="T247" s="25"/>
    </row>
    <row r="248" spans="2:20" x14ac:dyDescent="0.3">
      <c r="C248" s="49" t="s">
        <v>32</v>
      </c>
      <c r="D248" s="37"/>
      <c r="E248" s="37"/>
      <c r="F248" s="38">
        <v>761.1</v>
      </c>
      <c r="G248" s="37"/>
      <c r="H248" s="37">
        <f t="shared" si="6"/>
        <v>761.1</v>
      </c>
      <c r="I248" s="37"/>
      <c r="J248" s="37"/>
      <c r="K248" s="37"/>
      <c r="L248" s="25"/>
      <c r="M248" s="25"/>
      <c r="N248" s="25"/>
      <c r="O248" s="25"/>
      <c r="P248" s="25"/>
      <c r="Q248" s="25"/>
      <c r="R248" s="25"/>
      <c r="S248" s="25"/>
      <c r="T248" s="25"/>
    </row>
    <row r="249" spans="2:20" x14ac:dyDescent="0.3">
      <c r="C249" s="49" t="s">
        <v>33</v>
      </c>
      <c r="D249" s="37"/>
      <c r="E249" s="37"/>
      <c r="F249" s="38">
        <v>771.3</v>
      </c>
      <c r="G249" s="37"/>
      <c r="H249" s="37">
        <f t="shared" si="6"/>
        <v>771.3</v>
      </c>
      <c r="I249" s="37"/>
      <c r="J249" s="37"/>
      <c r="K249" s="37"/>
      <c r="L249" s="25"/>
      <c r="M249" s="25"/>
      <c r="N249" s="25"/>
      <c r="O249" s="25"/>
      <c r="P249" s="25"/>
      <c r="Q249" s="25"/>
      <c r="R249" s="25"/>
      <c r="S249" s="25"/>
      <c r="T249" s="25"/>
    </row>
    <row r="250" spans="2:20" x14ac:dyDescent="0.3">
      <c r="C250" s="49" t="s">
        <v>34</v>
      </c>
      <c r="D250" s="37"/>
      <c r="E250" s="37"/>
      <c r="F250" s="38">
        <v>1418</v>
      </c>
      <c r="G250" s="37"/>
      <c r="H250" s="37">
        <f t="shared" si="6"/>
        <v>1418</v>
      </c>
      <c r="I250" s="37"/>
      <c r="J250" s="37"/>
      <c r="K250" s="37"/>
      <c r="L250" s="25"/>
      <c r="M250" s="25"/>
      <c r="N250" s="25"/>
      <c r="O250" s="25"/>
      <c r="P250" s="25"/>
      <c r="Q250" s="25"/>
      <c r="R250" s="25"/>
      <c r="S250" s="25"/>
      <c r="T250" s="25"/>
    </row>
    <row r="251" spans="2:20" x14ac:dyDescent="0.3">
      <c r="C251" s="49" t="s">
        <v>35</v>
      </c>
      <c r="D251" s="37"/>
      <c r="E251" s="37"/>
      <c r="F251" s="38">
        <v>1339.6</v>
      </c>
      <c r="G251" s="37"/>
      <c r="H251" s="37">
        <f t="shared" si="6"/>
        <v>1339.6</v>
      </c>
      <c r="I251" s="37"/>
      <c r="J251" s="37"/>
      <c r="K251" s="37"/>
      <c r="L251" s="25"/>
      <c r="M251" s="25"/>
      <c r="N251" s="25"/>
      <c r="O251" s="25"/>
      <c r="P251" s="25"/>
      <c r="Q251" s="25"/>
      <c r="R251" s="25"/>
      <c r="S251" s="25"/>
      <c r="T251" s="25"/>
    </row>
    <row r="252" spans="2:20" x14ac:dyDescent="0.3">
      <c r="C252" s="49" t="s">
        <v>36</v>
      </c>
      <c r="D252" s="37">
        <v>596</v>
      </c>
      <c r="E252" s="37"/>
      <c r="F252" s="38">
        <v>740</v>
      </c>
      <c r="G252" s="37"/>
      <c r="H252" s="37">
        <f t="shared" si="6"/>
        <v>596</v>
      </c>
      <c r="I252" s="37"/>
      <c r="J252" s="37"/>
      <c r="K252" s="37"/>
      <c r="L252" s="25"/>
      <c r="M252" s="25"/>
      <c r="N252" s="25"/>
      <c r="O252" s="25"/>
      <c r="P252" s="25"/>
      <c r="Q252" s="25"/>
      <c r="R252" s="25"/>
      <c r="S252" s="25"/>
      <c r="T252" s="25"/>
    </row>
    <row r="253" spans="2:20" x14ac:dyDescent="0.3">
      <c r="C253" s="49" t="s">
        <v>37</v>
      </c>
      <c r="D253" s="37">
        <v>285.60000000000002</v>
      </c>
      <c r="E253" s="37"/>
      <c r="F253" s="38">
        <v>498.5</v>
      </c>
      <c r="G253" s="37"/>
      <c r="H253" s="37">
        <f t="shared" si="6"/>
        <v>285.60000000000002</v>
      </c>
      <c r="I253" s="37"/>
      <c r="J253" s="37"/>
      <c r="K253" s="37"/>
      <c r="L253" s="25"/>
      <c r="M253" s="25"/>
      <c r="N253" s="25"/>
      <c r="O253" s="25"/>
      <c r="P253" s="25"/>
      <c r="Q253" s="25"/>
      <c r="R253" s="25"/>
      <c r="S253" s="25"/>
      <c r="T253" s="25"/>
    </row>
    <row r="254" spans="2:20" x14ac:dyDescent="0.3">
      <c r="B254" s="52" t="s">
        <v>21</v>
      </c>
      <c r="D254" s="37"/>
      <c r="E254" s="37"/>
      <c r="F254" s="37"/>
      <c r="G254" s="37"/>
      <c r="L254" s="25"/>
      <c r="M254" s="25"/>
      <c r="N254" s="25"/>
      <c r="O254" s="25"/>
      <c r="P254" s="25"/>
      <c r="Q254" s="25"/>
      <c r="R254" s="25"/>
      <c r="S254" s="25"/>
      <c r="T254" s="25"/>
    </row>
    <row r="255" spans="2:20" x14ac:dyDescent="0.3">
      <c r="D255" s="37"/>
      <c r="E255" s="37"/>
      <c r="F255" s="37"/>
      <c r="G255" s="37"/>
      <c r="L255" s="25"/>
      <c r="M255" s="25"/>
      <c r="N255" s="25"/>
      <c r="O255" s="25"/>
      <c r="P255" s="25"/>
      <c r="Q255" s="25"/>
      <c r="R255" s="25"/>
      <c r="S255" s="25"/>
      <c r="T255" s="25"/>
    </row>
    <row r="256" spans="2:20" x14ac:dyDescent="0.3">
      <c r="L256" s="25"/>
      <c r="M256" s="25"/>
      <c r="N256" s="25"/>
      <c r="O256" s="25"/>
      <c r="P256" s="25"/>
      <c r="Q256" s="25"/>
      <c r="R256" s="25"/>
      <c r="S256" s="25"/>
      <c r="T256" s="25"/>
    </row>
    <row r="257" spans="1:20" x14ac:dyDescent="0.3">
      <c r="L257" s="25"/>
      <c r="M257" s="25"/>
      <c r="N257" s="25"/>
      <c r="O257" s="25"/>
      <c r="P257" s="25"/>
      <c r="Q257" s="25"/>
      <c r="R257" s="25"/>
      <c r="S257" s="25"/>
      <c r="T257" s="25"/>
    </row>
    <row r="258" spans="1:20" x14ac:dyDescent="0.3">
      <c r="F258" s="31"/>
      <c r="L258" s="25"/>
      <c r="M258" s="25"/>
      <c r="N258" s="25"/>
      <c r="O258" s="25"/>
      <c r="P258" s="25"/>
      <c r="Q258" s="25"/>
      <c r="R258" s="25"/>
      <c r="S258" s="25"/>
      <c r="T258" s="25"/>
    </row>
    <row r="259" spans="1:20" x14ac:dyDescent="0.3">
      <c r="F259" s="31"/>
      <c r="L259" s="25"/>
      <c r="M259" s="25"/>
      <c r="N259" s="25"/>
      <c r="O259" s="25"/>
      <c r="P259" s="25"/>
      <c r="Q259" s="25"/>
      <c r="R259" s="25"/>
      <c r="S259" s="25"/>
      <c r="T259" s="25"/>
    </row>
    <row r="260" spans="1:20" x14ac:dyDescent="0.3">
      <c r="F260" s="31"/>
    </row>
    <row r="261" spans="1:20" x14ac:dyDescent="0.3">
      <c r="F261" s="31"/>
    </row>
    <row r="262" spans="1:20" x14ac:dyDescent="0.3">
      <c r="F262" s="31"/>
    </row>
    <row r="263" spans="1:20" x14ac:dyDescent="0.3">
      <c r="F263" s="31"/>
    </row>
    <row r="264" spans="1:20" x14ac:dyDescent="0.3">
      <c r="A264" s="61"/>
      <c r="B264" s="62"/>
      <c r="C264" s="63"/>
      <c r="D264" s="61"/>
      <c r="E264" s="61"/>
      <c r="F264" s="61"/>
      <c r="G264" s="63"/>
      <c r="H264" s="61"/>
      <c r="I264" s="61"/>
      <c r="J264" s="61"/>
      <c r="K264" s="61"/>
    </row>
    <row r="265" spans="1:20" x14ac:dyDescent="0.3">
      <c r="A265" s="61"/>
      <c r="B265" s="64"/>
      <c r="C265" s="63"/>
      <c r="D265" s="65"/>
      <c r="E265" s="65"/>
      <c r="F265" s="66" t="s">
        <v>73</v>
      </c>
      <c r="G265" s="63"/>
      <c r="H265" s="65"/>
      <c r="I265" s="65"/>
      <c r="J265" s="65"/>
      <c r="K265" s="61"/>
    </row>
    <row r="266" spans="1:20" x14ac:dyDescent="0.3">
      <c r="A266" s="61"/>
      <c r="B266" s="65"/>
      <c r="C266" s="65"/>
      <c r="D266" s="65"/>
      <c r="E266" s="65"/>
      <c r="F266" s="67" t="s">
        <v>74</v>
      </c>
      <c r="G266" s="65"/>
      <c r="H266" s="65"/>
      <c r="I266" s="65"/>
      <c r="J266" s="65"/>
      <c r="K266" s="61"/>
    </row>
    <row r="267" spans="1:20" x14ac:dyDescent="0.3">
      <c r="A267" s="7"/>
      <c r="B267" s="8"/>
      <c r="C267" s="8"/>
      <c r="D267" s="8"/>
      <c r="E267" s="9" t="s">
        <v>40</v>
      </c>
      <c r="F267" s="10" t="str">
        <f>$C$1</f>
        <v>R. Abbott</v>
      </c>
      <c r="G267" s="8"/>
      <c r="H267" s="11"/>
      <c r="I267" s="9" t="s">
        <v>52</v>
      </c>
      <c r="J267" s="12" t="str">
        <f>$G$2</f>
        <v>AA-SM-100</v>
      </c>
      <c r="K267" s="13"/>
      <c r="L267" s="54"/>
      <c r="M267" s="55"/>
      <c r="N267" s="55"/>
      <c r="Q267" s="26"/>
    </row>
    <row r="268" spans="1:20" x14ac:dyDescent="0.3">
      <c r="A268" s="8"/>
      <c r="B268" s="8"/>
      <c r="C268" s="8"/>
      <c r="D268" s="8"/>
      <c r="E268" s="9" t="s">
        <v>42</v>
      </c>
      <c r="F268" s="11" t="str">
        <f>$C$2</f>
        <v xml:space="preserve"> </v>
      </c>
      <c r="G268" s="8"/>
      <c r="H268" s="11"/>
      <c r="I268" s="9" t="s">
        <v>53</v>
      </c>
      <c r="J268" s="13" t="str">
        <f>$G$3</f>
        <v>IR</v>
      </c>
      <c r="K268" s="13"/>
      <c r="L268" s="54"/>
      <c r="M268" s="55">
        <v>1</v>
      </c>
      <c r="N268" s="55"/>
      <c r="Q268" s="26"/>
    </row>
    <row r="269" spans="1:20" x14ac:dyDescent="0.3">
      <c r="A269" s="8"/>
      <c r="B269" s="8"/>
      <c r="C269" s="8"/>
      <c r="D269" s="8"/>
      <c r="E269" s="9" t="s">
        <v>1</v>
      </c>
      <c r="F269" s="11" t="str">
        <f>$C$3</f>
        <v>20/10/2013</v>
      </c>
      <c r="G269" s="8"/>
      <c r="H269" s="11"/>
      <c r="I269" s="9" t="s">
        <v>54</v>
      </c>
      <c r="J269" s="10" t="str">
        <f>L269&amp;" of "&amp;$G$1</f>
        <v>6 of 6</v>
      </c>
      <c r="K269" s="11"/>
      <c r="L269" s="54">
        <f>SUM($M$1:M268)</f>
        <v>6</v>
      </c>
      <c r="M269" s="55"/>
      <c r="N269" s="55"/>
      <c r="Q269" s="26"/>
    </row>
    <row r="270" spans="1:20" x14ac:dyDescent="0.3">
      <c r="E270" s="9" t="s">
        <v>0</v>
      </c>
      <c r="F270" s="11" t="str">
        <f>$C$5</f>
        <v>STANDARD SPREADSHEET METHOD</v>
      </c>
      <c r="G270" s="8"/>
      <c r="H270" s="8"/>
      <c r="I270" s="14"/>
      <c r="J270" s="10"/>
      <c r="K270" s="8"/>
      <c r="L270" s="8"/>
      <c r="M270" s="55"/>
      <c r="N270" s="55"/>
      <c r="Q270" s="26"/>
    </row>
    <row r="271" spans="1:20" ht="15.6" x14ac:dyDescent="0.3">
      <c r="A271" s="61"/>
      <c r="B271" s="16" t="str">
        <f>$G$4</f>
        <v>COMPOSITES - TYPICAL DESIGN VALUES</v>
      </c>
      <c r="C271" s="61"/>
      <c r="D271" s="61"/>
      <c r="E271" s="61"/>
      <c r="I271" s="29"/>
      <c r="J271" s="73"/>
      <c r="L271" s="25"/>
      <c r="M271" s="27"/>
    </row>
    <row r="272" spans="1:20" x14ac:dyDescent="0.3">
      <c r="A272" s="29"/>
      <c r="B272" s="30" t="s">
        <v>19</v>
      </c>
      <c r="L272" s="25"/>
      <c r="M272" s="25"/>
      <c r="N272" s="25"/>
      <c r="O272" s="25"/>
      <c r="P272" s="25"/>
      <c r="Q272" s="25"/>
      <c r="R272" s="25"/>
      <c r="S272" s="25"/>
      <c r="T272" s="25"/>
    </row>
    <row r="273" spans="1:20" x14ac:dyDescent="0.3">
      <c r="L273" s="25"/>
      <c r="M273" s="25"/>
      <c r="N273" s="25"/>
      <c r="O273" s="25"/>
      <c r="P273" s="25"/>
      <c r="Q273" s="25"/>
      <c r="R273" s="25"/>
      <c r="S273" s="25"/>
      <c r="T273" s="25"/>
    </row>
    <row r="274" spans="1:20" x14ac:dyDescent="0.3">
      <c r="A274" s="29"/>
      <c r="B274" s="32" t="s">
        <v>26</v>
      </c>
      <c r="F274" s="31"/>
      <c r="L274" s="25"/>
    </row>
    <row r="275" spans="1:20" x14ac:dyDescent="0.3">
      <c r="F275" s="31"/>
      <c r="G275" s="31"/>
    </row>
    <row r="276" spans="1:20" x14ac:dyDescent="0.3">
      <c r="D276" s="28" t="s">
        <v>9</v>
      </c>
      <c r="E276" s="28" t="s">
        <v>12</v>
      </c>
      <c r="F276" s="28" t="s">
        <v>14</v>
      </c>
      <c r="G276" s="28" t="s">
        <v>16</v>
      </c>
      <c r="H276" s="28" t="s">
        <v>18</v>
      </c>
      <c r="I276" s="28"/>
      <c r="J276" s="28"/>
      <c r="K276" s="28"/>
    </row>
    <row r="277" spans="1:20" x14ac:dyDescent="0.3">
      <c r="D277" s="33" t="s">
        <v>10</v>
      </c>
      <c r="E277" s="33" t="s">
        <v>13</v>
      </c>
      <c r="F277" s="33" t="s">
        <v>15</v>
      </c>
      <c r="G277" s="33" t="s">
        <v>17</v>
      </c>
    </row>
    <row r="278" spans="1:20" x14ac:dyDescent="0.3">
      <c r="F278" s="31"/>
    </row>
    <row r="279" spans="1:20" ht="15" x14ac:dyDescent="0.35">
      <c r="C279" s="34" t="s">
        <v>59</v>
      </c>
      <c r="D279" s="37">
        <v>328</v>
      </c>
      <c r="E279" s="37">
        <v>392</v>
      </c>
      <c r="F279" s="37">
        <v>420</v>
      </c>
      <c r="G279" s="37">
        <v>453</v>
      </c>
      <c r="H279" s="37">
        <f>MIN(D279:G279)</f>
        <v>328</v>
      </c>
      <c r="I279" s="37"/>
      <c r="J279" s="37"/>
      <c r="K279" s="37"/>
    </row>
    <row r="280" spans="1:20" ht="15" x14ac:dyDescent="0.35">
      <c r="C280" s="34" t="s">
        <v>60</v>
      </c>
      <c r="D280" s="37">
        <v>25500</v>
      </c>
      <c r="E280" s="37">
        <v>25500</v>
      </c>
      <c r="F280" s="37">
        <v>25500</v>
      </c>
      <c r="G280" s="37">
        <v>25500</v>
      </c>
      <c r="H280" s="37">
        <f t="shared" ref="H280:H290" si="7">MIN(D280:G280)</f>
        <v>25500</v>
      </c>
      <c r="I280" s="37"/>
      <c r="J280" s="37"/>
      <c r="K280" s="37"/>
      <c r="L280" s="25"/>
      <c r="M280" s="25"/>
      <c r="N280" s="25"/>
      <c r="O280" s="25"/>
      <c r="P280" s="25"/>
      <c r="Q280" s="25"/>
      <c r="R280" s="25"/>
      <c r="S280" s="25"/>
      <c r="T280" s="25"/>
    </row>
    <row r="281" spans="1:20" ht="15" x14ac:dyDescent="0.35">
      <c r="C281" s="34" t="s">
        <v>61</v>
      </c>
      <c r="D281" s="37">
        <v>263.03703703703707</v>
      </c>
      <c r="E281" s="37">
        <v>302</v>
      </c>
      <c r="F281" s="37">
        <v>321</v>
      </c>
      <c r="G281" s="37">
        <v>356</v>
      </c>
      <c r="H281" s="37">
        <f t="shared" si="7"/>
        <v>263.03703703703707</v>
      </c>
      <c r="I281" s="37"/>
      <c r="J281" s="37"/>
      <c r="K281" s="37"/>
      <c r="L281" s="25"/>
      <c r="M281" s="25"/>
      <c r="N281" s="25"/>
      <c r="O281" s="25"/>
      <c r="P281" s="25"/>
      <c r="Q281" s="25"/>
      <c r="R281" s="25"/>
      <c r="S281" s="25"/>
      <c r="T281" s="25"/>
    </row>
    <row r="282" spans="1:20" ht="15" x14ac:dyDescent="0.35">
      <c r="C282" s="34" t="s">
        <v>62</v>
      </c>
      <c r="D282" s="37">
        <v>25500</v>
      </c>
      <c r="E282" s="37">
        <v>25500</v>
      </c>
      <c r="F282" s="37">
        <v>25500</v>
      </c>
      <c r="G282" s="37">
        <v>25500</v>
      </c>
      <c r="H282" s="37">
        <f t="shared" si="7"/>
        <v>25500</v>
      </c>
      <c r="I282" s="37"/>
      <c r="J282" s="37"/>
      <c r="K282" s="37"/>
      <c r="L282" s="25"/>
      <c r="M282" s="25"/>
      <c r="N282" s="25"/>
      <c r="O282" s="25"/>
      <c r="P282" s="25"/>
      <c r="Q282" s="25"/>
      <c r="R282" s="25"/>
      <c r="S282" s="25"/>
      <c r="T282" s="25"/>
    </row>
    <row r="283" spans="1:20" ht="15" x14ac:dyDescent="0.35">
      <c r="C283" s="34" t="s">
        <v>63</v>
      </c>
      <c r="D283" s="42">
        <v>0.13</v>
      </c>
      <c r="E283" s="42">
        <v>0.13</v>
      </c>
      <c r="F283" s="41">
        <v>0.13</v>
      </c>
      <c r="G283" s="42">
        <v>0.13</v>
      </c>
      <c r="H283" s="42">
        <f t="shared" si="7"/>
        <v>0.13</v>
      </c>
      <c r="I283" s="42"/>
      <c r="J283" s="42"/>
      <c r="K283" s="42"/>
      <c r="L283" s="25"/>
      <c r="M283" s="25"/>
      <c r="N283" s="25"/>
      <c r="O283" s="25"/>
      <c r="P283" s="25"/>
      <c r="Q283" s="25"/>
      <c r="R283" s="25"/>
      <c r="S283" s="25"/>
      <c r="T283" s="25"/>
    </row>
    <row r="284" spans="1:20" ht="15" x14ac:dyDescent="0.35">
      <c r="C284" s="34" t="s">
        <v>64</v>
      </c>
      <c r="D284" s="37">
        <v>369.18518518518516</v>
      </c>
      <c r="E284" s="37">
        <v>393</v>
      </c>
      <c r="F284" s="38">
        <v>475</v>
      </c>
      <c r="G284" s="37">
        <v>549</v>
      </c>
      <c r="H284" s="37">
        <f t="shared" si="7"/>
        <v>369.18518518518516</v>
      </c>
      <c r="I284" s="37"/>
      <c r="J284" s="37"/>
      <c r="K284" s="37"/>
      <c r="L284" s="25"/>
      <c r="M284" s="25"/>
      <c r="N284" s="25"/>
      <c r="O284" s="25"/>
      <c r="P284" s="25"/>
      <c r="Q284" s="25"/>
      <c r="R284" s="25"/>
      <c r="S284" s="25"/>
      <c r="T284" s="25"/>
    </row>
    <row r="285" spans="1:20" ht="15" x14ac:dyDescent="0.35">
      <c r="C285" s="34" t="s">
        <v>65</v>
      </c>
      <c r="D285" s="37">
        <v>25500</v>
      </c>
      <c r="E285" s="37">
        <v>25500</v>
      </c>
      <c r="F285" s="38">
        <v>25500</v>
      </c>
      <c r="G285" s="37">
        <v>25500</v>
      </c>
      <c r="H285" s="37">
        <f t="shared" si="7"/>
        <v>25500</v>
      </c>
      <c r="I285" s="37"/>
      <c r="J285" s="37"/>
      <c r="K285" s="37"/>
      <c r="L285" s="25"/>
      <c r="M285" s="25"/>
      <c r="N285" s="25"/>
      <c r="O285" s="25"/>
      <c r="P285" s="25"/>
      <c r="Q285" s="25"/>
      <c r="R285" s="25"/>
      <c r="S285" s="25"/>
      <c r="T285" s="25"/>
    </row>
    <row r="286" spans="1:20" ht="15" x14ac:dyDescent="0.35">
      <c r="C286" s="34" t="s">
        <v>66</v>
      </c>
      <c r="D286" s="37">
        <v>369.18518518518516</v>
      </c>
      <c r="E286" s="37">
        <v>289</v>
      </c>
      <c r="F286" s="38">
        <v>261</v>
      </c>
      <c r="G286" s="37">
        <v>409</v>
      </c>
      <c r="H286" s="37">
        <f t="shared" si="7"/>
        <v>261</v>
      </c>
      <c r="I286" s="37"/>
      <c r="J286" s="37"/>
      <c r="K286" s="37"/>
      <c r="L286" s="25"/>
      <c r="M286" s="25"/>
      <c r="N286" s="25"/>
      <c r="O286" s="25"/>
      <c r="P286" s="25"/>
      <c r="Q286" s="25"/>
      <c r="R286" s="25"/>
      <c r="S286" s="25"/>
      <c r="T286" s="25"/>
    </row>
    <row r="287" spans="1:20" ht="15" x14ac:dyDescent="0.35">
      <c r="C287" s="34" t="s">
        <v>67</v>
      </c>
      <c r="D287" s="37">
        <v>25500</v>
      </c>
      <c r="E287" s="37">
        <v>25500</v>
      </c>
      <c r="F287" s="37">
        <v>25500</v>
      </c>
      <c r="G287" s="37">
        <v>25500</v>
      </c>
      <c r="H287" s="37">
        <f t="shared" si="7"/>
        <v>25500</v>
      </c>
      <c r="I287" s="37"/>
      <c r="J287" s="37"/>
      <c r="K287" s="37"/>
      <c r="L287" s="25"/>
      <c r="M287" s="25"/>
      <c r="N287" s="25"/>
      <c r="O287" s="25"/>
      <c r="P287" s="25"/>
      <c r="Q287" s="25"/>
      <c r="R287" s="25"/>
      <c r="S287" s="25"/>
      <c r="T287" s="25"/>
    </row>
    <row r="288" spans="1:20" ht="15" x14ac:dyDescent="0.35">
      <c r="C288" s="34" t="s">
        <v>68</v>
      </c>
      <c r="D288" s="37">
        <v>86.222222222222229</v>
      </c>
      <c r="E288" s="37">
        <v>96</v>
      </c>
      <c r="F288" s="37">
        <v>120</v>
      </c>
      <c r="G288" s="37">
        <v>147</v>
      </c>
      <c r="H288" s="37">
        <f t="shared" si="7"/>
        <v>86.222222222222229</v>
      </c>
      <c r="I288" s="37"/>
      <c r="J288" s="37"/>
      <c r="K288" s="37"/>
      <c r="L288" s="25"/>
      <c r="M288" s="25"/>
      <c r="N288" s="25"/>
      <c r="O288" s="25"/>
      <c r="P288" s="25"/>
      <c r="Q288" s="25"/>
      <c r="R288" s="25"/>
      <c r="S288" s="25"/>
      <c r="T288" s="25"/>
    </row>
    <row r="289" spans="3:20" ht="15" x14ac:dyDescent="0.35">
      <c r="C289" s="34" t="s">
        <v>69</v>
      </c>
      <c r="D289" s="37">
        <v>4826</v>
      </c>
      <c r="E289" s="37">
        <v>4826</v>
      </c>
      <c r="F289" s="37">
        <v>4826</v>
      </c>
      <c r="G289" s="37">
        <v>4826</v>
      </c>
      <c r="H289" s="37">
        <f t="shared" si="7"/>
        <v>4826</v>
      </c>
      <c r="I289" s="37"/>
      <c r="J289" s="37"/>
      <c r="K289" s="37"/>
      <c r="L289" s="25"/>
      <c r="M289" s="25"/>
      <c r="N289" s="25"/>
      <c r="O289" s="25"/>
      <c r="P289" s="25"/>
      <c r="Q289" s="25"/>
      <c r="R289" s="25"/>
      <c r="S289" s="25"/>
      <c r="T289" s="25"/>
    </row>
    <row r="290" spans="3:20" x14ac:dyDescent="0.3">
      <c r="C290" s="43" t="s">
        <v>38</v>
      </c>
      <c r="D290" s="37" t="s">
        <v>11</v>
      </c>
      <c r="E290" s="37" t="s">
        <v>11</v>
      </c>
      <c r="F290" s="37" t="s">
        <v>11</v>
      </c>
      <c r="G290" s="37" t="s">
        <v>11</v>
      </c>
      <c r="H290" s="37">
        <f t="shared" si="7"/>
        <v>0</v>
      </c>
      <c r="I290" s="37"/>
      <c r="J290" s="37"/>
      <c r="K290" s="37"/>
      <c r="L290" s="25"/>
      <c r="M290" s="25"/>
      <c r="N290" s="25"/>
      <c r="O290" s="25"/>
      <c r="P290" s="25"/>
      <c r="Q290" s="25"/>
      <c r="R290" s="25"/>
      <c r="S290" s="25"/>
      <c r="T290" s="25"/>
    </row>
    <row r="291" spans="3:20" x14ac:dyDescent="0.3">
      <c r="C291" s="43" t="s">
        <v>27</v>
      </c>
      <c r="D291" s="53">
        <v>0.24892</v>
      </c>
      <c r="E291" s="53">
        <v>0.24892</v>
      </c>
      <c r="F291" s="46">
        <v>0.24892</v>
      </c>
      <c r="G291" s="53">
        <v>0.24892</v>
      </c>
      <c r="H291" s="37" t="s">
        <v>11</v>
      </c>
      <c r="I291" s="37"/>
      <c r="J291" s="37"/>
      <c r="K291" s="37"/>
      <c r="L291" s="25"/>
      <c r="M291" s="25"/>
      <c r="N291" s="25"/>
      <c r="O291" s="25"/>
      <c r="P291" s="25"/>
      <c r="Q291" s="25"/>
      <c r="R291" s="25"/>
      <c r="S291" s="25"/>
      <c r="T291" s="25"/>
    </row>
    <row r="292" spans="3:20" ht="15" x14ac:dyDescent="0.35">
      <c r="C292" s="34" t="s">
        <v>70</v>
      </c>
      <c r="D292" s="37">
        <v>25500</v>
      </c>
      <c r="E292" s="37">
        <v>25500</v>
      </c>
      <c r="F292" s="38">
        <v>25500</v>
      </c>
      <c r="G292" s="37">
        <v>25500</v>
      </c>
      <c r="H292" s="37">
        <f>MIN(D292:G292)</f>
        <v>25500</v>
      </c>
      <c r="I292" s="37"/>
      <c r="J292" s="37"/>
      <c r="K292" s="37"/>
      <c r="L292" s="25"/>
      <c r="M292" s="25"/>
      <c r="N292" s="25"/>
      <c r="O292" s="25"/>
      <c r="P292" s="25"/>
      <c r="Q292" s="25"/>
      <c r="R292" s="25"/>
      <c r="S292" s="25"/>
      <c r="T292" s="25"/>
    </row>
    <row r="293" spans="3:20" ht="15" x14ac:dyDescent="0.35">
      <c r="C293" s="34" t="s">
        <v>71</v>
      </c>
      <c r="D293" s="37">
        <v>25500</v>
      </c>
      <c r="E293" s="37">
        <v>25500</v>
      </c>
      <c r="F293" s="38">
        <v>25500</v>
      </c>
      <c r="G293" s="37">
        <v>25500</v>
      </c>
      <c r="H293" s="37">
        <f>MIN(D293:G293)</f>
        <v>25500</v>
      </c>
      <c r="I293" s="37"/>
      <c r="J293" s="37"/>
      <c r="K293" s="37"/>
      <c r="L293" s="25"/>
      <c r="M293" s="25"/>
      <c r="N293" s="25"/>
      <c r="O293" s="25"/>
      <c r="P293" s="25"/>
      <c r="Q293" s="25"/>
      <c r="R293" s="25"/>
      <c r="S293" s="25"/>
      <c r="T293" s="25"/>
    </row>
    <row r="294" spans="3:20" x14ac:dyDescent="0.3">
      <c r="C294" s="34" t="s">
        <v>8</v>
      </c>
      <c r="D294" s="37">
        <v>6000</v>
      </c>
      <c r="E294" s="37">
        <v>6387.0385232744784</v>
      </c>
      <c r="F294" s="38">
        <v>7719.7030497592295</v>
      </c>
      <c r="G294" s="37">
        <v>8922.3515248796157</v>
      </c>
      <c r="H294" s="37">
        <f>MIN(D294:G294)</f>
        <v>6000</v>
      </c>
      <c r="I294" s="37"/>
      <c r="J294" s="37"/>
      <c r="K294" s="37"/>
      <c r="L294" s="25"/>
      <c r="M294" s="25"/>
      <c r="N294" s="25"/>
      <c r="O294" s="25"/>
      <c r="P294" s="25"/>
      <c r="Q294" s="25"/>
      <c r="R294" s="25"/>
      <c r="S294" s="25"/>
      <c r="T294" s="25"/>
    </row>
    <row r="295" spans="3:20" x14ac:dyDescent="0.3">
      <c r="C295" s="34" t="s">
        <v>22</v>
      </c>
      <c r="D295" s="37">
        <v>8000</v>
      </c>
      <c r="E295" s="37">
        <v>9560.9756097560967</v>
      </c>
      <c r="F295" s="37">
        <v>10243.902439024389</v>
      </c>
      <c r="G295" s="37">
        <v>11048.780487804876</v>
      </c>
      <c r="H295" s="37">
        <f>MIN(D295:G295)</f>
        <v>8000</v>
      </c>
      <c r="I295" s="37"/>
      <c r="J295" s="37"/>
      <c r="K295" s="37"/>
      <c r="L295" s="25"/>
      <c r="M295" s="25"/>
      <c r="N295" s="25"/>
      <c r="O295" s="25"/>
      <c r="P295" s="25"/>
      <c r="Q295" s="25"/>
      <c r="R295" s="25"/>
      <c r="S295" s="25"/>
      <c r="T295" s="25"/>
    </row>
    <row r="296" spans="3:20" x14ac:dyDescent="0.3">
      <c r="C296" s="49" t="s">
        <v>28</v>
      </c>
      <c r="D296" s="37"/>
      <c r="E296" s="37"/>
      <c r="F296" s="37"/>
      <c r="G296" s="37"/>
      <c r="H296" s="37"/>
      <c r="I296" s="37"/>
      <c r="J296" s="37"/>
      <c r="K296" s="37"/>
      <c r="L296" s="25"/>
      <c r="M296" s="25"/>
      <c r="N296" s="25"/>
      <c r="O296" s="25"/>
      <c r="P296" s="25"/>
      <c r="Q296" s="25"/>
      <c r="R296" s="25"/>
      <c r="S296" s="25"/>
      <c r="T296" s="25"/>
    </row>
    <row r="297" spans="3:20" x14ac:dyDescent="0.3">
      <c r="C297" s="50" t="s">
        <v>29</v>
      </c>
      <c r="D297" s="37"/>
      <c r="E297" s="37"/>
      <c r="F297" s="37"/>
      <c r="G297" s="37"/>
      <c r="H297" s="37"/>
      <c r="I297" s="37"/>
      <c r="J297" s="37"/>
      <c r="K297" s="37"/>
      <c r="L297" s="25"/>
      <c r="M297" s="25"/>
      <c r="N297" s="25"/>
      <c r="O297" s="25"/>
      <c r="P297" s="25"/>
      <c r="Q297" s="25"/>
      <c r="R297" s="25"/>
      <c r="S297" s="25"/>
      <c r="T297" s="25"/>
    </row>
    <row r="298" spans="3:20" x14ac:dyDescent="0.3">
      <c r="C298" s="49" t="s">
        <v>30</v>
      </c>
      <c r="D298" s="37"/>
      <c r="E298" s="37"/>
      <c r="F298" s="37"/>
      <c r="G298" s="37"/>
      <c r="H298" s="37"/>
      <c r="I298" s="37"/>
      <c r="J298" s="37"/>
      <c r="K298" s="37"/>
      <c r="L298" s="25"/>
      <c r="M298" s="25"/>
      <c r="N298" s="25"/>
      <c r="O298" s="25"/>
      <c r="P298" s="25"/>
      <c r="Q298" s="25"/>
      <c r="R298" s="25"/>
      <c r="S298" s="25"/>
      <c r="T298" s="25"/>
    </row>
    <row r="299" spans="3:20" x14ac:dyDescent="0.3">
      <c r="C299" s="49" t="s">
        <v>31</v>
      </c>
      <c r="D299" s="37"/>
      <c r="E299" s="37"/>
      <c r="F299" s="38"/>
      <c r="G299" s="37"/>
      <c r="H299" s="37"/>
      <c r="I299" s="37"/>
      <c r="J299" s="37"/>
      <c r="K299" s="37"/>
      <c r="L299" s="25"/>
      <c r="M299" s="25"/>
      <c r="N299" s="25"/>
      <c r="O299" s="25"/>
      <c r="P299" s="25"/>
      <c r="Q299" s="25"/>
      <c r="R299" s="25"/>
      <c r="S299" s="25"/>
      <c r="T299" s="25"/>
    </row>
    <row r="300" spans="3:20" x14ac:dyDescent="0.3">
      <c r="C300" s="49" t="s">
        <v>32</v>
      </c>
      <c r="D300" s="37"/>
      <c r="E300" s="37"/>
      <c r="F300" s="38"/>
      <c r="G300" s="37"/>
      <c r="H300" s="37"/>
      <c r="I300" s="37"/>
      <c r="J300" s="37"/>
      <c r="K300" s="37"/>
      <c r="L300" s="25"/>
      <c r="M300" s="25"/>
      <c r="N300" s="25"/>
      <c r="O300" s="25"/>
      <c r="P300" s="25"/>
      <c r="Q300" s="25"/>
      <c r="R300" s="25"/>
      <c r="S300" s="25"/>
      <c r="T300" s="25"/>
    </row>
    <row r="301" spans="3:20" x14ac:dyDescent="0.3">
      <c r="C301" s="49" t="s">
        <v>33</v>
      </c>
      <c r="D301" s="37"/>
      <c r="E301" s="37"/>
      <c r="F301" s="38"/>
      <c r="G301" s="37"/>
      <c r="H301" s="37"/>
      <c r="I301" s="37"/>
      <c r="J301" s="37"/>
      <c r="K301" s="37"/>
      <c r="L301" s="25"/>
      <c r="M301" s="25"/>
      <c r="N301" s="25"/>
      <c r="O301" s="25"/>
      <c r="P301" s="25"/>
      <c r="Q301" s="25"/>
      <c r="R301" s="25"/>
      <c r="S301" s="25"/>
      <c r="T301" s="25"/>
    </row>
    <row r="302" spans="3:20" x14ac:dyDescent="0.3">
      <c r="C302" s="49" t="s">
        <v>34</v>
      </c>
      <c r="D302" s="37"/>
      <c r="E302" s="37"/>
      <c r="F302" s="38"/>
      <c r="G302" s="37"/>
      <c r="H302" s="37"/>
      <c r="I302" s="37"/>
      <c r="J302" s="37"/>
      <c r="K302" s="37"/>
      <c r="L302" s="25"/>
      <c r="M302" s="25"/>
      <c r="N302" s="25"/>
      <c r="O302" s="25"/>
      <c r="P302" s="25"/>
      <c r="Q302" s="25"/>
      <c r="R302" s="25"/>
      <c r="S302" s="25"/>
      <c r="T302" s="25"/>
    </row>
    <row r="303" spans="3:20" x14ac:dyDescent="0.3">
      <c r="C303" s="49" t="s">
        <v>35</v>
      </c>
      <c r="D303" s="37"/>
      <c r="E303" s="37"/>
      <c r="F303" s="38"/>
      <c r="G303" s="37"/>
      <c r="H303" s="37"/>
      <c r="I303" s="37"/>
      <c r="J303" s="37"/>
      <c r="K303" s="37"/>
      <c r="L303" s="25"/>
      <c r="M303" s="25"/>
      <c r="N303" s="25"/>
      <c r="O303" s="25"/>
      <c r="P303" s="25"/>
      <c r="Q303" s="25"/>
      <c r="R303" s="25"/>
      <c r="S303" s="25"/>
      <c r="T303" s="25"/>
    </row>
    <row r="304" spans="3:20" x14ac:dyDescent="0.3">
      <c r="C304" s="49" t="s">
        <v>36</v>
      </c>
      <c r="D304" s="37"/>
      <c r="E304" s="37"/>
      <c r="F304" s="38"/>
      <c r="G304" s="37"/>
      <c r="H304" s="37"/>
      <c r="I304" s="37"/>
      <c r="J304" s="37"/>
      <c r="K304" s="37"/>
      <c r="L304" s="25"/>
      <c r="M304" s="25"/>
      <c r="N304" s="25"/>
      <c r="O304" s="25"/>
      <c r="P304" s="25"/>
      <c r="Q304" s="25"/>
      <c r="R304" s="25"/>
      <c r="S304" s="25"/>
      <c r="T304" s="25"/>
    </row>
    <row r="305" spans="1:20" x14ac:dyDescent="0.3">
      <c r="C305" s="49" t="s">
        <v>37</v>
      </c>
      <c r="D305" s="37"/>
      <c r="E305" s="37"/>
      <c r="F305" s="38"/>
      <c r="G305" s="37"/>
      <c r="H305" s="37"/>
      <c r="I305" s="37"/>
      <c r="J305" s="37"/>
      <c r="K305" s="37"/>
      <c r="L305" s="25"/>
      <c r="M305" s="25"/>
      <c r="N305" s="25"/>
      <c r="O305" s="25"/>
      <c r="P305" s="25"/>
      <c r="Q305" s="25"/>
      <c r="R305" s="25"/>
      <c r="S305" s="25"/>
      <c r="T305" s="25"/>
    </row>
    <row r="306" spans="1:20" x14ac:dyDescent="0.3">
      <c r="B306" s="52" t="s">
        <v>21</v>
      </c>
      <c r="D306" s="37"/>
      <c r="E306" s="37"/>
      <c r="F306" s="37"/>
      <c r="G306" s="37"/>
      <c r="L306" s="25"/>
      <c r="M306" s="25"/>
      <c r="N306" s="25"/>
      <c r="O306" s="25"/>
      <c r="P306" s="25"/>
      <c r="Q306" s="25"/>
      <c r="R306" s="25"/>
      <c r="S306" s="25"/>
      <c r="T306" s="25"/>
    </row>
    <row r="307" spans="1:20" x14ac:dyDescent="0.3">
      <c r="D307" s="37"/>
      <c r="E307" s="37"/>
      <c r="F307" s="37"/>
      <c r="G307" s="37"/>
      <c r="L307" s="25"/>
      <c r="M307" s="25"/>
      <c r="N307" s="25"/>
      <c r="O307" s="25"/>
      <c r="P307" s="25"/>
      <c r="Q307" s="25"/>
      <c r="R307" s="25"/>
      <c r="S307" s="25"/>
      <c r="T307" s="25"/>
    </row>
    <row r="308" spans="1:20" x14ac:dyDescent="0.3">
      <c r="L308" s="25"/>
      <c r="M308" s="25"/>
      <c r="N308" s="25"/>
      <c r="O308" s="25"/>
      <c r="P308" s="25"/>
      <c r="Q308" s="25"/>
      <c r="R308" s="25"/>
      <c r="S308" s="25"/>
      <c r="T308" s="25"/>
    </row>
    <row r="309" spans="1:20" x14ac:dyDescent="0.3">
      <c r="L309" s="25"/>
      <c r="M309" s="25"/>
      <c r="N309" s="25"/>
      <c r="O309" s="25"/>
      <c r="P309" s="25"/>
      <c r="Q309" s="25"/>
      <c r="R309" s="25"/>
      <c r="S309" s="25"/>
      <c r="T309" s="25"/>
    </row>
    <row r="310" spans="1:20" x14ac:dyDescent="0.3">
      <c r="F310" s="31"/>
      <c r="L310" s="25"/>
      <c r="M310" s="25"/>
      <c r="N310" s="25"/>
      <c r="O310" s="25"/>
      <c r="P310" s="25"/>
      <c r="Q310" s="25"/>
      <c r="R310" s="25"/>
      <c r="S310" s="25"/>
      <c r="T310" s="25"/>
    </row>
    <row r="311" spans="1:20" x14ac:dyDescent="0.3">
      <c r="F311" s="31"/>
      <c r="L311" s="25"/>
      <c r="M311" s="25"/>
      <c r="N311" s="25"/>
      <c r="O311" s="25"/>
      <c r="P311" s="25"/>
      <c r="Q311" s="25"/>
      <c r="R311" s="25"/>
      <c r="S311" s="25"/>
      <c r="T311" s="25"/>
    </row>
    <row r="312" spans="1:20" x14ac:dyDescent="0.3">
      <c r="F312" s="31"/>
    </row>
    <row r="313" spans="1:20" x14ac:dyDescent="0.3">
      <c r="F313" s="31"/>
    </row>
    <row r="314" spans="1:20" x14ac:dyDescent="0.3">
      <c r="F314" s="31"/>
    </row>
    <row r="315" spans="1:20" x14ac:dyDescent="0.3">
      <c r="F315" s="31"/>
    </row>
    <row r="316" spans="1:20" x14ac:dyDescent="0.3">
      <c r="A316" s="61"/>
      <c r="B316" s="62"/>
      <c r="C316" s="63"/>
      <c r="D316" s="61"/>
      <c r="E316" s="61"/>
      <c r="F316" s="61"/>
      <c r="G316" s="63"/>
      <c r="H316" s="61"/>
      <c r="I316" s="61"/>
      <c r="J316" s="61"/>
      <c r="K316" s="61"/>
    </row>
    <row r="317" spans="1:20" x14ac:dyDescent="0.3">
      <c r="A317" s="61"/>
      <c r="B317" s="64"/>
      <c r="C317" s="63"/>
      <c r="D317" s="65"/>
      <c r="E317" s="65"/>
      <c r="F317" s="66" t="s">
        <v>73</v>
      </c>
      <c r="G317" s="63"/>
      <c r="H317" s="65"/>
      <c r="I317" s="65"/>
      <c r="J317" s="65"/>
      <c r="K317" s="61"/>
    </row>
    <row r="318" spans="1:20" x14ac:dyDescent="0.3">
      <c r="A318" s="61"/>
      <c r="B318" s="65"/>
      <c r="C318" s="65"/>
      <c r="D318" s="65"/>
      <c r="E318" s="65"/>
      <c r="F318" s="67" t="s">
        <v>74</v>
      </c>
      <c r="G318" s="65"/>
      <c r="H318" s="65"/>
      <c r="I318" s="65"/>
      <c r="J318" s="65"/>
      <c r="K318" s="61"/>
      <c r="L318" s="25"/>
      <c r="M318" s="25"/>
      <c r="N318" s="25"/>
      <c r="O318" s="25"/>
      <c r="P318" s="25"/>
      <c r="Q318" s="25"/>
      <c r="R318" s="25"/>
      <c r="S318" s="25"/>
      <c r="T318" s="25"/>
    </row>
  </sheetData>
  <mergeCells count="2">
    <mergeCell ref="B14:J16"/>
    <mergeCell ref="B18:J19"/>
  </mergeCells>
  <hyperlinks>
    <hyperlink ref="F318" r:id="rId1"/>
    <hyperlink ref="F266" r:id="rId2"/>
    <hyperlink ref="F214" r:id="rId3"/>
    <hyperlink ref="F162" r:id="rId4"/>
    <hyperlink ref="F110" r:id="rId5"/>
    <hyperlink ref="F58" r:id="rId6"/>
  </hyperlinks>
  <pageMargins left="0.9055118110236221" right="0.39370078740157483" top="0.51181102362204722" bottom="0.82677165354330717" header="0.51181102362204722" footer="0.51181102362204722"/>
  <pageSetup scale="93" orientation="portrait" r:id="rId7"/>
  <headerFooter alignWithMargins="0">
    <oddFooter>&amp;C&amp;8This information is Abbott Aerospace Inc. proprietary data. It is forbidden to use, reproduce, reference or distribute any information contained in this document without the permission of Abbott Aerospace Inc.</oddFooter>
  </headerFooter>
  <rowBreaks count="5" manualBreakCount="5">
    <brk id="58" max="10" man="1"/>
    <brk id="110" max="10" man="1"/>
    <brk id="162" max="10" man="1"/>
    <brk id="214" max="10" man="1"/>
    <brk id="266" max="10" man="1"/>
  </rowBreaks>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Design Values SI</vt:lpstr>
      <vt:lpstr>'Design Values SI'!Print_Area</vt:lpstr>
      <vt:lpstr>'READ ME'!Print_Area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dcterms:created xsi:type="dcterms:W3CDTF">2009-08-14T13:11:48Z</dcterms:created>
  <dcterms:modified xsi:type="dcterms:W3CDTF">2016-03-19T23:03:50Z</dcterms:modified>
  <cp:category>Engineering Spreadsheets</cp:category>
</cp:coreProperties>
</file>