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053F4150-ED4C-43E7-9D73-276EC76D88B7}"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9" i="37" l="1"/>
  <c r="G29" i="37" s="1"/>
  <c r="B12" i="37"/>
  <c r="F11" i="37"/>
  <c r="L10" i="37"/>
  <c r="J10" i="37" s="1"/>
  <c r="F10" i="37"/>
  <c r="J9" i="37"/>
  <c r="F9" i="37"/>
  <c r="J8" i="37"/>
  <c r="F8" i="37"/>
  <c r="X7" i="37"/>
  <c r="X6" i="37"/>
  <c r="X5" i="37"/>
  <c r="X4" i="37"/>
  <c r="X3" i="37"/>
  <c r="X2" i="37"/>
  <c r="X1" i="37"/>
  <c r="G1" i="37"/>
  <c r="G28" i="37"/>
  <c r="G27" i="37"/>
  <c r="C28" i="37"/>
  <c r="C27" i="37"/>
  <c r="C34" i="37" l="1"/>
  <c r="C12" i="36"/>
  <c r="C33" i="37"/>
  <c r="C32" i="37"/>
  <c r="AB13" i="37" l="1"/>
  <c r="C38" i="37"/>
  <c r="C36" i="37"/>
  <c r="C37" i="37"/>
  <c r="C40" i="37"/>
  <c r="C41" i="37"/>
  <c r="AE13" i="37" l="1"/>
  <c r="G38" i="37"/>
  <c r="G36" i="37"/>
  <c r="G37" i="37"/>
</calcChain>
</file>

<file path=xl/sharedStrings.xml><?xml version="1.0" encoding="utf-8"?>
<sst xmlns="http://schemas.openxmlformats.org/spreadsheetml/2006/main" count="121" uniqueCount="84">
  <si>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</si>
  <si>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</si>
  <si>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</si>
  <si>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</si>
  <si>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</si>
  <si>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</si>
  <si>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</si>
  <si>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</si>
  <si>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</si>
  <si>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</si>
  <si>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</si>
  <si>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</si>
  <si>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</si>
  <si>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</si>
  <si>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</si>
  <si>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</si>
  <si>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</si>
  <si>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</si>
  <si>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</si>
  <si>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</si>
  <si>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</si>
  <si>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</si>
  <si>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</si>
  <si>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</si>
  <si>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</si>
  <si>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</si>
  <si>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</si>
  <si>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</si>
  <si>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</si>
  <si>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</si>
  <si>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</si>
  <si>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</si>
  <si>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</si>
  <si>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</si>
  <si>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</si>
  <si>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</si>
  <si>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</si>
  <si>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</si>
  <si>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</si>
  <si>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</si>
  <si>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</si>
  <si>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</si>
  <si>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</si>
  <si>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</si>
  <si>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</si>
  <si>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</si>
  <si>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</si>
  <si>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</si>
  <si>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</si>
  <si>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</si>
  <si>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t>
  </si>
  <si>
    <t>inlb</t>
  </si>
  <si>
    <t>U =</t>
  </si>
  <si>
    <t>j =</t>
  </si>
  <si>
    <t>Results</t>
  </si>
  <si>
    <t>lb (axial load)</t>
  </si>
  <si>
    <t>P =</t>
  </si>
  <si>
    <t>L =</t>
  </si>
  <si>
    <t>I =</t>
  </si>
  <si>
    <t xml:space="preserve">E= </t>
  </si>
  <si>
    <t>Input:</t>
  </si>
  <si>
    <t>(NASA TM X-73305, 1975)</t>
  </si>
  <si>
    <t>S. Abbott</t>
  </si>
  <si>
    <t>AA-SM-026-121</t>
  </si>
  <si>
    <t>27/08/2017</t>
  </si>
  <si>
    <t>COMPRESSION FLEXURE - FIXED ONE END FREE ONE END, POINT LOAD</t>
  </si>
  <si>
    <t>Table B 4.6.2-1</t>
  </si>
  <si>
    <t>x =</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</si>
  <si>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</si>
  <si>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</si>
  <si>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</si>
  <si>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</si>
  <si>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W =</t>
  </si>
  <si>
    <t>lb (transverse load)</t>
  </si>
  <si>
    <t>Maximum Moment:</t>
  </si>
  <si>
    <t>MC =</t>
  </si>
  <si>
    <t xml:space="preserve">RA = </t>
  </si>
  <si>
    <t xml:space="preserve">RC = </t>
  </si>
  <si>
    <t>lb</t>
  </si>
  <si>
    <t>M =</t>
  </si>
  <si>
    <t>x=L/2 to x=L</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</si>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</sst>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7"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7"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 fontId="16"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0" fillId="0" borderId="0" xfId="2" applyFont="1" applyAlignment="1">
      <alignment horizontal="left" vertical="top" wrapText="1"/>
    </xf>
    <xf numFmtId="0" fontId="11" fillId="0" borderId="0" xfId="9"/>
    <xf numFmtId="0" fontId="12" fillId="0" borderId="0" xfId="8"/>
    <xf numFmtId="2" fontId="3" fillId="0" borderId="0" xfId="2" applyNumberFormat="1" applyFont="1" applyAlignment="1">
      <alignment horizontal="left"/>
    </xf>
    <xf numFmtId="2" fontId="13" fillId="0" borderId="0" xfId="2" applyNumberFormat="1" applyFont="1"/>
    <xf numFmtId="0" fontId="3" fillId="0" borderId="0" xfId="2" applyFont="1" applyAlignment="1">
      <alignment horizontal="left" vertical="top" wrapText="1"/>
    </xf>
    <xf numFmtId="2" fontId="3" fillId="0" borderId="0" xfId="2" applyNumberFormat="1" applyFont="1" applyAlignment="1" applyProtection="1">
      <alignment horizontal="right" vertical="center"/>
      <protection locked="0"/>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cellXfs>
  <cellStyles count="11">
    <cellStyle name="Hyperlink" xfId="7" builtinId="8"/>
    <cellStyle name="Hyperlink 2" xfId="4" xr:uid="{00000000-0005-0000-0000-000001000000}"/>
    <cellStyle name="Hyperlink 3" xfId="9" xr:uid="{62EB3916-2C47-44B3-9346-8B1A58555C69}"/>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9C8FDFC4-6600-4E82-97FC-5C8D13F8A407}"/>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7C8E94C4-E971-49CA-9A67-FD9C7374793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11059</xdr:colOff>
      <xdr:row>16</xdr:row>
      <xdr:rowOff>108085</xdr:rowOff>
    </xdr:from>
    <xdr:to>
      <xdr:col>4</xdr:col>
      <xdr:colOff>494415</xdr:colOff>
      <xdr:row>24</xdr:row>
      <xdr:rowOff>1015</xdr:rowOff>
    </xdr:to>
    <xdr:grpSp>
      <xdr:nvGrpSpPr>
        <xdr:cNvPr id="3" name="Group 2">
          <a:extLst>
            <a:ext uri="{FF2B5EF4-FFF2-40B4-BE49-F238E27FC236}">
              <a16:creationId xmlns:a16="http://schemas.microsoft.com/office/drawing/2014/main" id="{F42DF588-C8F6-47FE-A3F8-9C5417EE504C}"/>
            </a:ext>
          </a:extLst>
        </xdr:cNvPr>
        <xdr:cNvGrpSpPr/>
      </xdr:nvGrpSpPr>
      <xdr:grpSpPr>
        <a:xfrm>
          <a:off x="611134" y="2736985"/>
          <a:ext cx="2283581" cy="1216905"/>
          <a:chOff x="295050" y="2372322"/>
          <a:chExt cx="2269053" cy="1222184"/>
        </a:xfrm>
      </xdr:grpSpPr>
      <xdr:sp macro="" textlink="">
        <xdr:nvSpPr>
          <xdr:cNvPr id="4" name="Freeform: Shape 3">
            <a:extLst>
              <a:ext uri="{FF2B5EF4-FFF2-40B4-BE49-F238E27FC236}">
                <a16:creationId xmlns:a16="http://schemas.microsoft.com/office/drawing/2014/main" id="{3C39C5FD-539F-459C-AC76-08C80543E64B}"/>
              </a:ext>
            </a:extLst>
          </xdr:cNvPr>
          <xdr:cNvSpPr/>
        </xdr:nvSpPr>
        <xdr:spPr bwMode="auto">
          <a:xfrm>
            <a:off x="522783" y="3109122"/>
            <a:ext cx="1262457" cy="78688"/>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5" name="Isosceles Triangle 4">
            <a:extLst>
              <a:ext uri="{FF2B5EF4-FFF2-40B4-BE49-F238E27FC236}">
                <a16:creationId xmlns:a16="http://schemas.microsoft.com/office/drawing/2014/main" id="{A12890B6-FE70-4E69-98B5-F53F67135939}"/>
              </a:ext>
            </a:extLst>
          </xdr:cNvPr>
          <xdr:cNvSpPr/>
        </xdr:nvSpPr>
        <xdr:spPr bwMode="auto">
          <a:xfrm>
            <a:off x="469553" y="3119987"/>
            <a:ext cx="124093" cy="10565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6" name="Straight Arrow Connector 5">
            <a:extLst>
              <a:ext uri="{FF2B5EF4-FFF2-40B4-BE49-F238E27FC236}">
                <a16:creationId xmlns:a16="http://schemas.microsoft.com/office/drawing/2014/main" id="{308CAF72-D8FE-4905-A183-769D758D659A}"/>
              </a:ext>
            </a:extLst>
          </xdr:cNvPr>
          <xdr:cNvCxnSpPr/>
        </xdr:nvCxnSpPr>
        <xdr:spPr bwMode="auto">
          <a:xfrm flipV="1">
            <a:off x="523144" y="3259338"/>
            <a:ext cx="0" cy="33516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7" name="TextBox 6">
            <a:extLst>
              <a:ext uri="{FF2B5EF4-FFF2-40B4-BE49-F238E27FC236}">
                <a16:creationId xmlns:a16="http://schemas.microsoft.com/office/drawing/2014/main" id="{3EB3F8C3-633F-461E-9DB0-DE7B9777B3C0}"/>
              </a:ext>
            </a:extLst>
          </xdr:cNvPr>
          <xdr:cNvSpPr txBox="1"/>
        </xdr:nvSpPr>
        <xdr:spPr>
          <a:xfrm>
            <a:off x="480215" y="3333218"/>
            <a:ext cx="305847" cy="258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8" name="TextBox 7">
            <a:extLst>
              <a:ext uri="{FF2B5EF4-FFF2-40B4-BE49-F238E27FC236}">
                <a16:creationId xmlns:a16="http://schemas.microsoft.com/office/drawing/2014/main" id="{6FFA7130-D7D7-4716-9826-EBF6E7E1F356}"/>
              </a:ext>
            </a:extLst>
          </xdr:cNvPr>
          <xdr:cNvSpPr txBox="1"/>
        </xdr:nvSpPr>
        <xdr:spPr>
          <a:xfrm>
            <a:off x="543760" y="3129335"/>
            <a:ext cx="251018" cy="263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9" name="TextBox 8">
            <a:extLst>
              <a:ext uri="{FF2B5EF4-FFF2-40B4-BE49-F238E27FC236}">
                <a16:creationId xmlns:a16="http://schemas.microsoft.com/office/drawing/2014/main" id="{312B41B3-90BC-4D81-8184-5F4564F1597F}"/>
              </a:ext>
            </a:extLst>
          </xdr:cNvPr>
          <xdr:cNvSpPr txBox="1"/>
        </xdr:nvSpPr>
        <xdr:spPr>
          <a:xfrm>
            <a:off x="295050" y="2852023"/>
            <a:ext cx="260590" cy="265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10" name="Straight Connector 9">
            <a:extLst>
              <a:ext uri="{FF2B5EF4-FFF2-40B4-BE49-F238E27FC236}">
                <a16:creationId xmlns:a16="http://schemas.microsoft.com/office/drawing/2014/main" id="{5B25649F-120F-4C19-9906-FC3613528B82}"/>
              </a:ext>
            </a:extLst>
          </xdr:cNvPr>
          <xdr:cNvCxnSpPr/>
        </xdr:nvCxnSpPr>
        <xdr:spPr bwMode="auto">
          <a:xfrm>
            <a:off x="524387" y="2425630"/>
            <a:ext cx="0" cy="64082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Arrow Connector 10">
            <a:extLst>
              <a:ext uri="{FF2B5EF4-FFF2-40B4-BE49-F238E27FC236}">
                <a16:creationId xmlns:a16="http://schemas.microsoft.com/office/drawing/2014/main" id="{6FA5733D-1A96-4328-B9F4-00AF97AAB3DD}"/>
              </a:ext>
            </a:extLst>
          </xdr:cNvPr>
          <xdr:cNvCxnSpPr/>
        </xdr:nvCxnSpPr>
        <xdr:spPr bwMode="auto">
          <a:xfrm>
            <a:off x="524387" y="2606199"/>
            <a:ext cx="125365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2" name="TextBox 11">
            <a:extLst>
              <a:ext uri="{FF2B5EF4-FFF2-40B4-BE49-F238E27FC236}">
                <a16:creationId xmlns:a16="http://schemas.microsoft.com/office/drawing/2014/main" id="{7CCF9436-3973-48DB-8B58-F3B24C33EBAA}"/>
              </a:ext>
            </a:extLst>
          </xdr:cNvPr>
          <xdr:cNvSpPr txBox="1"/>
        </xdr:nvSpPr>
        <xdr:spPr>
          <a:xfrm>
            <a:off x="303410" y="2384785"/>
            <a:ext cx="24334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3" name="Straight Connector 12">
            <a:extLst>
              <a:ext uri="{FF2B5EF4-FFF2-40B4-BE49-F238E27FC236}">
                <a16:creationId xmlns:a16="http://schemas.microsoft.com/office/drawing/2014/main" id="{33BAF4AC-751E-4EAB-9153-8B822A834857}"/>
              </a:ext>
            </a:extLst>
          </xdr:cNvPr>
          <xdr:cNvCxnSpPr/>
        </xdr:nvCxnSpPr>
        <xdr:spPr bwMode="auto">
          <a:xfrm flipH="1">
            <a:off x="1870954" y="3107494"/>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4" name="TextBox 13">
            <a:extLst>
              <a:ext uri="{FF2B5EF4-FFF2-40B4-BE49-F238E27FC236}">
                <a16:creationId xmlns:a16="http://schemas.microsoft.com/office/drawing/2014/main" id="{FAA6EA3D-9546-463B-98F1-3AD022E26C57}"/>
              </a:ext>
            </a:extLst>
          </xdr:cNvPr>
          <xdr:cNvSpPr txBox="1"/>
        </xdr:nvSpPr>
        <xdr:spPr>
          <a:xfrm>
            <a:off x="2316780" y="2877906"/>
            <a:ext cx="247323" cy="248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5" name="Straight Connector 14">
            <a:extLst>
              <a:ext uri="{FF2B5EF4-FFF2-40B4-BE49-F238E27FC236}">
                <a16:creationId xmlns:a16="http://schemas.microsoft.com/office/drawing/2014/main" id="{510F4704-E6F1-4F58-84E7-1E0905497656}"/>
              </a:ext>
            </a:extLst>
          </xdr:cNvPr>
          <xdr:cNvCxnSpPr/>
        </xdr:nvCxnSpPr>
        <xdr:spPr bwMode="auto">
          <a:xfrm>
            <a:off x="1781640" y="2460287"/>
            <a:ext cx="0" cy="50259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6" name="TextBox 15">
            <a:extLst>
              <a:ext uri="{FF2B5EF4-FFF2-40B4-BE49-F238E27FC236}">
                <a16:creationId xmlns:a16="http://schemas.microsoft.com/office/drawing/2014/main" id="{854569AE-4896-4C05-84B1-7528CAD78D44}"/>
              </a:ext>
            </a:extLst>
          </xdr:cNvPr>
          <xdr:cNvSpPr txBox="1"/>
        </xdr:nvSpPr>
        <xdr:spPr>
          <a:xfrm>
            <a:off x="1041726" y="2372322"/>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17" name="Straight Arrow Connector 16">
            <a:extLst>
              <a:ext uri="{FF2B5EF4-FFF2-40B4-BE49-F238E27FC236}">
                <a16:creationId xmlns:a16="http://schemas.microsoft.com/office/drawing/2014/main" id="{5B8065E5-371B-4DBD-B094-E0879746AEB7}"/>
              </a:ext>
            </a:extLst>
          </xdr:cNvPr>
          <xdr:cNvCxnSpPr/>
        </xdr:nvCxnSpPr>
        <xdr:spPr bwMode="auto">
          <a:xfrm flipH="1" flipV="1">
            <a:off x="520245" y="3106861"/>
            <a:ext cx="1265840"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18" name="TextBox 17">
            <a:extLst>
              <a:ext uri="{FF2B5EF4-FFF2-40B4-BE49-F238E27FC236}">
                <a16:creationId xmlns:a16="http://schemas.microsoft.com/office/drawing/2014/main" id="{C7281673-08DC-4937-83A7-D2B72AFB78C5}"/>
              </a:ext>
            </a:extLst>
          </xdr:cNvPr>
          <xdr:cNvSpPr txBox="1"/>
        </xdr:nvSpPr>
        <xdr:spPr>
          <a:xfrm>
            <a:off x="1053719" y="3136961"/>
            <a:ext cx="258834" cy="244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19" name="TextBox 18">
            <a:extLst>
              <a:ext uri="{FF2B5EF4-FFF2-40B4-BE49-F238E27FC236}">
                <a16:creationId xmlns:a16="http://schemas.microsoft.com/office/drawing/2014/main" id="{D2084BEB-3CC4-449F-9469-6F8054D1D9AB}"/>
              </a:ext>
            </a:extLst>
          </xdr:cNvPr>
          <xdr:cNvSpPr txBox="1"/>
        </xdr:nvSpPr>
        <xdr:spPr>
          <a:xfrm>
            <a:off x="1308042" y="2593734"/>
            <a:ext cx="27742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20" name="TextBox 19">
            <a:extLst>
              <a:ext uri="{FF2B5EF4-FFF2-40B4-BE49-F238E27FC236}">
                <a16:creationId xmlns:a16="http://schemas.microsoft.com/office/drawing/2014/main" id="{10816017-9A54-449C-B0A5-FC422EDA30B3}"/>
              </a:ext>
            </a:extLst>
          </xdr:cNvPr>
          <xdr:cNvSpPr txBox="1"/>
        </xdr:nvSpPr>
        <xdr:spPr>
          <a:xfrm>
            <a:off x="1733757" y="2783999"/>
            <a:ext cx="260393" cy="24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xnSp macro="">
        <xdr:nvCxnSpPr>
          <xdr:cNvPr id="21" name="Straight Arrow Connector 20">
            <a:extLst>
              <a:ext uri="{FF2B5EF4-FFF2-40B4-BE49-F238E27FC236}">
                <a16:creationId xmlns:a16="http://schemas.microsoft.com/office/drawing/2014/main" id="{8B76076C-F93E-4E69-8CF0-AACD8EB5C89D}"/>
              </a:ext>
            </a:extLst>
          </xdr:cNvPr>
          <xdr:cNvCxnSpPr/>
        </xdr:nvCxnSpPr>
        <xdr:spPr bwMode="auto">
          <a:xfrm rot="10800000" flipV="1">
            <a:off x="1163845" y="2761169"/>
            <a:ext cx="0" cy="337461"/>
          </a:xfrm>
          <a:prstGeom prst="straightConnector1">
            <a:avLst/>
          </a:prstGeom>
          <a:solidFill>
            <a:srgbClr val="FFFFFF"/>
          </a:solidFill>
          <a:ln w="9525" cap="flat" cmpd="sng" algn="ctr">
            <a:solidFill>
              <a:schemeClr val="tx1"/>
            </a:solidFill>
            <a:prstDash val="solid"/>
            <a:round/>
            <a:headEnd type="none" w="med" len="med"/>
            <a:tailEnd type="triangle" w="med" len="med"/>
          </a:ln>
          <a:effectLst/>
        </xdr:spPr>
      </xdr:cxnSp>
      <xdr:cxnSp macro="">
        <xdr:nvCxnSpPr>
          <xdr:cNvPr id="22" name="Straight Arrow Connector 21">
            <a:extLst>
              <a:ext uri="{FF2B5EF4-FFF2-40B4-BE49-F238E27FC236}">
                <a16:creationId xmlns:a16="http://schemas.microsoft.com/office/drawing/2014/main" id="{5F58263A-1DB0-43FB-A8E2-8EF21C7BDDE6}"/>
              </a:ext>
            </a:extLst>
          </xdr:cNvPr>
          <xdr:cNvCxnSpPr/>
        </xdr:nvCxnSpPr>
        <xdr:spPr bwMode="auto">
          <a:xfrm flipH="1">
            <a:off x="1167462" y="2792645"/>
            <a:ext cx="61418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3" name="TextBox 22">
            <a:extLst>
              <a:ext uri="{FF2B5EF4-FFF2-40B4-BE49-F238E27FC236}">
                <a16:creationId xmlns:a16="http://schemas.microsoft.com/office/drawing/2014/main" id="{7A3034AC-1182-4107-8A24-A649CB178498}"/>
              </a:ext>
            </a:extLst>
          </xdr:cNvPr>
          <xdr:cNvSpPr txBox="1"/>
        </xdr:nvSpPr>
        <xdr:spPr>
          <a:xfrm>
            <a:off x="904373" y="2827743"/>
            <a:ext cx="260393" cy="247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24" name="TextBox 23">
            <a:extLst>
              <a:ext uri="{FF2B5EF4-FFF2-40B4-BE49-F238E27FC236}">
                <a16:creationId xmlns:a16="http://schemas.microsoft.com/office/drawing/2014/main" id="{B32FB386-B6B5-4F43-A5DC-9A36E33975C4}"/>
              </a:ext>
            </a:extLst>
          </xdr:cNvPr>
          <xdr:cNvSpPr txBox="1"/>
        </xdr:nvSpPr>
        <xdr:spPr>
          <a:xfrm>
            <a:off x="1531965" y="3074850"/>
            <a:ext cx="247391" cy="2649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25" name="Group 24">
            <a:extLst>
              <a:ext uri="{FF2B5EF4-FFF2-40B4-BE49-F238E27FC236}">
                <a16:creationId xmlns:a16="http://schemas.microsoft.com/office/drawing/2014/main" id="{8E376EE6-CE4E-45CA-A798-40F932E00108}"/>
              </a:ext>
            </a:extLst>
          </xdr:cNvPr>
          <xdr:cNvGrpSpPr>
            <a:grpSpLocks/>
          </xdr:cNvGrpSpPr>
        </xdr:nvGrpSpPr>
        <xdr:grpSpPr bwMode="auto">
          <a:xfrm flipH="1">
            <a:off x="1790884" y="2983894"/>
            <a:ext cx="46051" cy="251632"/>
            <a:chOff x="242" y="4023"/>
            <a:chExt cx="5" cy="26"/>
          </a:xfrm>
        </xdr:grpSpPr>
        <xdr:sp macro="" textlink="">
          <xdr:nvSpPr>
            <xdr:cNvPr id="30" name="Line 49">
              <a:extLst>
                <a:ext uri="{FF2B5EF4-FFF2-40B4-BE49-F238E27FC236}">
                  <a16:creationId xmlns:a16="http://schemas.microsoft.com/office/drawing/2014/main" id="{75CCC863-F91F-4F8C-B929-D15B41C517AC}"/>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31" name="Line 50">
              <a:extLst>
                <a:ext uri="{FF2B5EF4-FFF2-40B4-BE49-F238E27FC236}">
                  <a16:creationId xmlns:a16="http://schemas.microsoft.com/office/drawing/2014/main" id="{03AB4937-53F6-4187-A496-D2826A6E857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32" name="Line 51">
              <a:extLst>
                <a:ext uri="{FF2B5EF4-FFF2-40B4-BE49-F238E27FC236}">
                  <a16:creationId xmlns:a16="http://schemas.microsoft.com/office/drawing/2014/main" id="{EBA01474-8987-4AF4-9325-150AB521BBE4}"/>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33" name="Line 52">
              <a:extLst>
                <a:ext uri="{FF2B5EF4-FFF2-40B4-BE49-F238E27FC236}">
                  <a16:creationId xmlns:a16="http://schemas.microsoft.com/office/drawing/2014/main" id="{4C15BF06-B8F5-4B03-AA8D-1BFE1030FDF1}"/>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34" name="Line 53">
              <a:extLst>
                <a:ext uri="{FF2B5EF4-FFF2-40B4-BE49-F238E27FC236}">
                  <a16:creationId xmlns:a16="http://schemas.microsoft.com/office/drawing/2014/main" id="{ADD3564B-5AE8-47D9-983B-796E086CE4E5}"/>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35" name="Line 54">
              <a:extLst>
                <a:ext uri="{FF2B5EF4-FFF2-40B4-BE49-F238E27FC236}">
                  <a16:creationId xmlns:a16="http://schemas.microsoft.com/office/drawing/2014/main" id="{C640A45D-80C6-4056-9DE0-B8A3F2470EAE}"/>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26" name="Straight Arrow Connector 25">
            <a:extLst>
              <a:ext uri="{FF2B5EF4-FFF2-40B4-BE49-F238E27FC236}">
                <a16:creationId xmlns:a16="http://schemas.microsoft.com/office/drawing/2014/main" id="{A9388CF3-0F89-455D-B493-FF4DE3AA91FC}"/>
              </a:ext>
            </a:extLst>
          </xdr:cNvPr>
          <xdr:cNvCxnSpPr/>
        </xdr:nvCxnSpPr>
        <xdr:spPr bwMode="auto">
          <a:xfrm flipV="1">
            <a:off x="1792946" y="3251147"/>
            <a:ext cx="0" cy="32996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27" name="TextBox 26">
            <a:extLst>
              <a:ext uri="{FF2B5EF4-FFF2-40B4-BE49-F238E27FC236}">
                <a16:creationId xmlns:a16="http://schemas.microsoft.com/office/drawing/2014/main" id="{F6CB2BBF-EEF8-4676-8799-9134EA09D29D}"/>
              </a:ext>
            </a:extLst>
          </xdr:cNvPr>
          <xdr:cNvSpPr txBox="1"/>
        </xdr:nvSpPr>
        <xdr:spPr>
          <a:xfrm>
            <a:off x="1758272" y="3325192"/>
            <a:ext cx="306181"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28" name="Arc 27">
            <a:extLst>
              <a:ext uri="{FF2B5EF4-FFF2-40B4-BE49-F238E27FC236}">
                <a16:creationId xmlns:a16="http://schemas.microsoft.com/office/drawing/2014/main" id="{A849DE12-1DD9-4F4A-96AB-5F41251A0972}"/>
              </a:ext>
            </a:extLst>
          </xdr:cNvPr>
          <xdr:cNvSpPr/>
        </xdr:nvSpPr>
        <xdr:spPr bwMode="auto">
          <a:xfrm>
            <a:off x="1668319" y="2931716"/>
            <a:ext cx="324900" cy="350404"/>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29" name="TextBox 28">
            <a:extLst>
              <a:ext uri="{FF2B5EF4-FFF2-40B4-BE49-F238E27FC236}">
                <a16:creationId xmlns:a16="http://schemas.microsoft.com/office/drawing/2014/main" id="{B6E9B00B-16C8-4296-9865-AC4CC68EC870}"/>
              </a:ext>
            </a:extLst>
          </xdr:cNvPr>
          <xdr:cNvSpPr txBox="1"/>
        </xdr:nvSpPr>
        <xdr:spPr>
          <a:xfrm>
            <a:off x="1914136" y="3108796"/>
            <a:ext cx="347104"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grpSp>
    <xdr:clientData/>
  </xdr:twoCellAnchor>
  <xdr:twoCellAnchor>
    <xdr:from>
      <xdr:col>0</xdr:col>
      <xdr:colOff>561088</xdr:colOff>
      <xdr:row>21</xdr:row>
      <xdr:rowOff>5013</xdr:rowOff>
    </xdr:from>
    <xdr:to>
      <xdr:col>1</xdr:col>
      <xdr:colOff>188577</xdr:colOff>
      <xdr:row>21</xdr:row>
      <xdr:rowOff>5013</xdr:rowOff>
    </xdr:to>
    <xdr:cxnSp macro="">
      <xdr:nvCxnSpPr>
        <xdr:cNvPr id="36" name="Straight Arrow Connector 35">
          <a:extLst>
            <a:ext uri="{FF2B5EF4-FFF2-40B4-BE49-F238E27FC236}">
              <a16:creationId xmlns:a16="http://schemas.microsoft.com/office/drawing/2014/main" id="{3067A20D-1901-48B7-B576-01F0419B4DB9}"/>
            </a:ext>
          </a:extLst>
        </xdr:cNvPr>
        <xdr:cNvCxnSpPr/>
      </xdr:nvCxnSpPr>
      <xdr:spPr bwMode="auto">
        <a:xfrm>
          <a:off x="561088" y="3472113"/>
          <a:ext cx="227564"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451184</xdr:colOff>
      <xdr:row>21</xdr:row>
      <xdr:rowOff>21876</xdr:rowOff>
    </xdr:from>
    <xdr:ext cx="250903" cy="248851"/>
    <xdr:sp macro="" textlink="">
      <xdr:nvSpPr>
        <xdr:cNvPr id="37" name="TextBox 36">
          <a:extLst>
            <a:ext uri="{FF2B5EF4-FFF2-40B4-BE49-F238E27FC236}">
              <a16:creationId xmlns:a16="http://schemas.microsoft.com/office/drawing/2014/main" id="{154F8296-36DB-4DD7-8054-952D08AFDB19}"/>
            </a:ext>
          </a:extLst>
        </xdr:cNvPr>
        <xdr:cNvSpPr txBox="1"/>
      </xdr:nvSpPr>
      <xdr:spPr>
        <a:xfrm>
          <a:off x="451184" y="3488976"/>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64" t="s">
        <v>36</v>
      </c>
      <c r="C16" s="64"/>
      <c r="D16" s="64"/>
      <c r="E16" s="64"/>
      <c r="F16" s="64"/>
      <c r="G16" s="64"/>
      <c r="H16" s="64"/>
      <c r="I16" s="64"/>
      <c r="J16" s="64"/>
      <c r="M16" s="39"/>
      <c r="N16" s="39"/>
      <c r="O16" s="39"/>
      <c r="P16" s="39"/>
      <c r="Q16" s="39"/>
      <c r="R16" s="40"/>
      <c r="S16" s="40"/>
      <c r="T16" s="36"/>
      <c r="U16" s="36"/>
      <c r="V16" s="36"/>
      <c r="W16" s="36"/>
      <c r="X16" s="36"/>
      <c r="Y16" s="36"/>
    </row>
    <row r="17" spans="1:25" s="5" customFormat="1" ht="12.75" x14ac:dyDescent="0.2">
      <c r="B17" s="64"/>
      <c r="C17" s="64"/>
      <c r="D17" s="64"/>
      <c r="E17" s="64"/>
      <c r="F17" s="64"/>
      <c r="G17" s="64"/>
      <c r="H17" s="64"/>
      <c r="I17" s="64"/>
      <c r="J17" s="64"/>
      <c r="M17" s="39"/>
      <c r="N17" s="39"/>
      <c r="O17" s="39"/>
      <c r="P17" s="39"/>
      <c r="Q17" s="39"/>
      <c r="R17" s="40"/>
      <c r="S17" s="40"/>
      <c r="T17" s="36"/>
      <c r="U17" s="36"/>
      <c r="V17" s="36"/>
      <c r="W17" s="36"/>
      <c r="X17" s="36"/>
      <c r="Y17" s="36"/>
    </row>
    <row r="18" spans="1:25" s="5" customFormat="1" ht="12.75" x14ac:dyDescent="0.2">
      <c r="B18" s="64"/>
      <c r="C18" s="64"/>
      <c r="D18" s="64"/>
      <c r="E18" s="64"/>
      <c r="F18" s="64"/>
      <c r="G18" s="64"/>
      <c r="H18" s="64"/>
      <c r="I18" s="64"/>
      <c r="J18" s="64"/>
      <c r="M18" s="39"/>
      <c r="N18" s="39"/>
      <c r="O18" s="39"/>
      <c r="P18" s="39"/>
      <c r="Q18" s="39"/>
      <c r="R18" s="40"/>
      <c r="S18" s="40"/>
      <c r="T18" s="36"/>
      <c r="U18" s="36"/>
      <c r="V18" s="36"/>
      <c r="W18" s="36"/>
      <c r="X18" s="36"/>
      <c r="Y18" s="36"/>
    </row>
    <row r="19" spans="1:25" s="5" customFormat="1" ht="12.75" x14ac:dyDescent="0.2">
      <c r="B19" s="64"/>
      <c r="C19" s="64"/>
      <c r="D19" s="64"/>
      <c r="E19" s="64"/>
      <c r="F19" s="64"/>
      <c r="G19" s="64"/>
      <c r="H19" s="64"/>
      <c r="I19" s="64"/>
      <c r="J19" s="64"/>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64" t="s">
        <v>37</v>
      </c>
      <c r="C22" s="64"/>
      <c r="D22" s="64"/>
      <c r="E22" s="64"/>
      <c r="F22" s="64"/>
      <c r="G22" s="64"/>
      <c r="H22" s="64"/>
      <c r="I22" s="64"/>
      <c r="J22" s="64"/>
      <c r="K22" s="23"/>
      <c r="M22" s="39"/>
      <c r="N22" s="39"/>
      <c r="O22" s="39"/>
      <c r="P22" s="39"/>
      <c r="Q22" s="39"/>
      <c r="R22" s="40"/>
      <c r="S22" s="40"/>
      <c r="T22" s="36"/>
      <c r="U22" s="36"/>
      <c r="V22" s="36"/>
      <c r="W22" s="36"/>
      <c r="X22" s="36"/>
      <c r="Y22" s="36"/>
    </row>
    <row r="23" spans="1:25" s="5" customFormat="1" ht="12.75" x14ac:dyDescent="0.2">
      <c r="A23" s="23"/>
      <c r="B23" s="64"/>
      <c r="C23" s="64"/>
      <c r="D23" s="64"/>
      <c r="E23" s="64"/>
      <c r="F23" s="64"/>
      <c r="G23" s="64"/>
      <c r="H23" s="64"/>
      <c r="I23" s="64"/>
      <c r="J23" s="64"/>
      <c r="K23" s="23"/>
      <c r="M23" s="39"/>
      <c r="N23" s="39"/>
      <c r="O23" s="39"/>
      <c r="P23" s="39"/>
      <c r="Q23" s="39"/>
      <c r="R23" s="40"/>
      <c r="S23" s="43"/>
      <c r="T23" s="36"/>
      <c r="U23" s="36"/>
      <c r="V23" s="36"/>
      <c r="W23" s="36"/>
      <c r="X23" s="36"/>
      <c r="Y23" s="36"/>
    </row>
    <row r="24" spans="1:25" s="5" customFormat="1" ht="12.75" x14ac:dyDescent="0.2">
      <c r="A24" s="23"/>
      <c r="B24" s="64"/>
      <c r="C24" s="64"/>
      <c r="D24" s="64"/>
      <c r="E24" s="64"/>
      <c r="F24" s="64"/>
      <c r="G24" s="64"/>
      <c r="H24" s="64"/>
      <c r="I24" s="64"/>
      <c r="J24" s="64"/>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64" t="s">
        <v>38</v>
      </c>
      <c r="C26" s="64"/>
      <c r="D26" s="64"/>
      <c r="E26" s="64"/>
      <c r="F26" s="64"/>
      <c r="G26" s="64"/>
      <c r="H26" s="64"/>
      <c r="I26" s="64"/>
      <c r="J26" s="64"/>
      <c r="K26" s="23"/>
      <c r="M26" s="39"/>
      <c r="N26" s="39"/>
      <c r="O26" s="39"/>
      <c r="P26" s="39"/>
      <c r="Q26" s="39"/>
      <c r="R26" s="40"/>
      <c r="S26" s="40"/>
      <c r="T26" s="36"/>
      <c r="U26" s="36"/>
      <c r="V26" s="36"/>
      <c r="W26" s="36"/>
      <c r="X26" s="36"/>
      <c r="Y26" s="36"/>
    </row>
    <row r="27" spans="1:25" s="5" customFormat="1" ht="12.75" x14ac:dyDescent="0.2">
      <c r="A27" s="23"/>
      <c r="B27" s="64"/>
      <c r="C27" s="64"/>
      <c r="D27" s="64"/>
      <c r="E27" s="64"/>
      <c r="F27" s="64"/>
      <c r="G27" s="64"/>
      <c r="H27" s="64"/>
      <c r="I27" s="64"/>
      <c r="J27" s="64"/>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64" t="s">
        <v>39</v>
      </c>
      <c r="C29" s="64"/>
      <c r="D29" s="64"/>
      <c r="E29" s="64"/>
      <c r="F29" s="64"/>
      <c r="G29" s="64"/>
      <c r="H29" s="64"/>
      <c r="I29" s="64"/>
      <c r="J29" s="64"/>
      <c r="K29" s="23"/>
      <c r="M29" s="39"/>
      <c r="N29" s="39"/>
      <c r="O29" s="39"/>
      <c r="P29" s="39"/>
      <c r="Q29" s="39"/>
      <c r="R29" s="40"/>
      <c r="S29" s="40"/>
      <c r="T29" s="36"/>
      <c r="U29" s="36"/>
      <c r="V29" s="36"/>
      <c r="W29" s="36"/>
      <c r="X29" s="36"/>
      <c r="Y29" s="36"/>
    </row>
    <row r="30" spans="1:25" s="5" customFormat="1" ht="12.75" x14ac:dyDescent="0.2">
      <c r="A30" s="23"/>
      <c r="B30" s="64"/>
      <c r="C30" s="64"/>
      <c r="D30" s="64"/>
      <c r="E30" s="64"/>
      <c r="F30" s="64"/>
      <c r="G30" s="64"/>
      <c r="H30" s="64"/>
      <c r="I30" s="64"/>
      <c r="J30" s="64"/>
      <c r="K30" s="23"/>
      <c r="M30" s="39"/>
      <c r="N30" s="39"/>
      <c r="O30" s="39"/>
      <c r="P30" s="39"/>
      <c r="Q30" s="39"/>
      <c r="R30" s="40"/>
      <c r="S30" s="40"/>
      <c r="T30" s="36"/>
      <c r="U30" s="36"/>
      <c r="V30" s="36"/>
      <c r="W30" s="36"/>
      <c r="X30" s="36"/>
      <c r="Y30" s="36"/>
    </row>
    <row r="31" spans="1:25" s="5" customFormat="1" ht="12.75" customHeight="1" x14ac:dyDescent="0.2">
      <c r="A31" s="23"/>
      <c r="B31" s="64"/>
      <c r="C31" s="64"/>
      <c r="D31" s="64"/>
      <c r="E31" s="64"/>
      <c r="F31" s="64"/>
      <c r="G31" s="64"/>
      <c r="H31" s="64"/>
      <c r="I31" s="64"/>
      <c r="J31" s="64"/>
      <c r="K31" s="23"/>
      <c r="M31" s="39"/>
      <c r="N31" s="39"/>
      <c r="O31" s="39"/>
      <c r="P31" s="39"/>
      <c r="Q31" s="39"/>
      <c r="R31" s="40"/>
      <c r="S31" s="40"/>
      <c r="T31" s="36"/>
      <c r="U31" s="36"/>
      <c r="V31" s="36"/>
      <c r="W31" s="36"/>
      <c r="X31" s="36"/>
      <c r="Y31" s="36"/>
    </row>
    <row r="32" spans="1:25" s="5" customFormat="1" ht="12.75" x14ac:dyDescent="0.2">
      <c r="A32" s="23"/>
      <c r="B32" s="64"/>
      <c r="C32" s="64"/>
      <c r="D32" s="64"/>
      <c r="E32" s="64"/>
      <c r="F32" s="64"/>
      <c r="G32" s="64"/>
      <c r="H32" s="64"/>
      <c r="I32" s="64"/>
      <c r="J32" s="64"/>
      <c r="K32" s="23"/>
      <c r="M32" s="39"/>
      <c r="N32" s="39"/>
      <c r="O32" s="39"/>
      <c r="P32" s="39"/>
      <c r="Q32" s="39"/>
      <c r="R32" s="40"/>
      <c r="S32" s="40"/>
      <c r="T32" s="36"/>
      <c r="U32" s="36"/>
      <c r="V32" s="36"/>
      <c r="W32" s="36"/>
      <c r="X32" s="36"/>
      <c r="Y32" s="36"/>
    </row>
    <row r="33" spans="1:25" s="5" customFormat="1" ht="12.75" customHeight="1" x14ac:dyDescent="0.2">
      <c r="A33" s="23"/>
      <c r="B33" s="64"/>
      <c r="C33" s="64"/>
      <c r="D33" s="64"/>
      <c r="E33" s="64"/>
      <c r="F33" s="64"/>
      <c r="G33" s="64"/>
      <c r="H33" s="64"/>
      <c r="I33" s="64"/>
      <c r="J33" s="64"/>
      <c r="K33" s="23"/>
      <c r="M33" s="39"/>
      <c r="N33" s="39"/>
      <c r="O33" s="39"/>
      <c r="P33" s="39"/>
      <c r="Q33" s="39"/>
      <c r="R33" s="40"/>
      <c r="S33" s="40"/>
      <c r="T33" s="36"/>
      <c r="U33" s="36"/>
      <c r="V33" s="36"/>
      <c r="W33" s="36"/>
      <c r="X33" s="36"/>
      <c r="Y33" s="36"/>
    </row>
    <row r="34" spans="1:25" s="5" customFormat="1" ht="12.75" x14ac:dyDescent="0.2">
      <c r="A34" s="23"/>
      <c r="B34" s="45"/>
      <c r="C34" s="45"/>
      <c r="D34" s="66" t="s">
        <v>31</v>
      </c>
      <c r="E34" s="66"/>
      <c r="F34" s="66"/>
      <c r="G34" s="66"/>
      <c r="H34" s="66"/>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64" t="s">
        <v>40</v>
      </c>
      <c r="C38" s="64"/>
      <c r="D38" s="64"/>
      <c r="E38" s="64"/>
      <c r="F38" s="64"/>
      <c r="G38" s="64"/>
      <c r="H38" s="64"/>
      <c r="I38" s="64"/>
      <c r="J38" s="64"/>
      <c r="K38" s="23"/>
      <c r="M38" s="39"/>
      <c r="N38" s="39"/>
      <c r="O38" s="39"/>
      <c r="P38" s="39"/>
      <c r="Q38" s="39"/>
      <c r="R38" s="40"/>
      <c r="S38" s="40"/>
      <c r="T38" s="36"/>
      <c r="U38" s="36"/>
      <c r="V38" s="36"/>
      <c r="W38" s="36"/>
      <c r="X38" s="36"/>
      <c r="Y38" s="36"/>
    </row>
    <row r="39" spans="1:25" s="5" customFormat="1" ht="12.75" x14ac:dyDescent="0.2">
      <c r="A39" s="23"/>
      <c r="B39" s="64"/>
      <c r="C39" s="64"/>
      <c r="D39" s="64"/>
      <c r="E39" s="64"/>
      <c r="F39" s="64"/>
      <c r="G39" s="64"/>
      <c r="H39" s="64"/>
      <c r="I39" s="64"/>
      <c r="J39" s="64"/>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64" t="s">
        <v>41</v>
      </c>
      <c r="C41" s="64"/>
      <c r="D41" s="64"/>
      <c r="E41" s="64"/>
      <c r="F41" s="64"/>
      <c r="G41" s="64"/>
      <c r="H41" s="64"/>
      <c r="I41" s="64"/>
      <c r="J41" s="64"/>
      <c r="K41" s="23"/>
      <c r="M41" s="39"/>
      <c r="N41" s="39"/>
      <c r="O41" s="39"/>
      <c r="P41" s="39"/>
      <c r="Q41" s="39"/>
      <c r="R41" s="40"/>
      <c r="S41" s="40"/>
      <c r="T41" s="36"/>
      <c r="U41" s="36"/>
      <c r="V41" s="36"/>
      <c r="W41" s="36"/>
      <c r="X41" s="36"/>
      <c r="Y41" s="36"/>
    </row>
    <row r="42" spans="1:25" s="5" customFormat="1" ht="12.75" x14ac:dyDescent="0.2">
      <c r="A42" s="23"/>
      <c r="B42" s="64"/>
      <c r="C42" s="64"/>
      <c r="D42" s="64"/>
      <c r="E42" s="64"/>
      <c r="F42" s="64"/>
      <c r="G42" s="64"/>
      <c r="H42" s="64"/>
      <c r="I42" s="64"/>
      <c r="J42" s="64"/>
      <c r="K42" s="23"/>
      <c r="M42" s="39"/>
      <c r="N42" s="39"/>
      <c r="O42" s="39"/>
      <c r="P42" s="39"/>
      <c r="Q42" s="39"/>
      <c r="R42" s="40"/>
      <c r="S42" s="40"/>
      <c r="T42" s="36"/>
      <c r="U42" s="36"/>
      <c r="V42" s="36"/>
      <c r="W42" s="36"/>
      <c r="X42" s="36"/>
      <c r="Y42" s="36"/>
    </row>
    <row r="43" spans="1:25" s="5" customFormat="1" ht="12.75" x14ac:dyDescent="0.2">
      <c r="A43" s="23"/>
      <c r="B43" s="64"/>
      <c r="C43" s="64"/>
      <c r="D43" s="64"/>
      <c r="E43" s="64"/>
      <c r="F43" s="64"/>
      <c r="G43" s="64"/>
      <c r="H43" s="64"/>
      <c r="I43" s="64"/>
      <c r="J43" s="64"/>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64" t="s">
        <v>35</v>
      </c>
      <c r="C45" s="64"/>
      <c r="D45" s="64"/>
      <c r="E45" s="64"/>
      <c r="F45" s="64"/>
      <c r="G45" s="64"/>
      <c r="H45" s="64"/>
      <c r="I45" s="64"/>
      <c r="J45" s="64"/>
      <c r="K45" s="23"/>
      <c r="M45" s="39"/>
      <c r="N45" s="39"/>
      <c r="O45" s="39"/>
      <c r="P45" s="39"/>
      <c r="Q45" s="39"/>
      <c r="R45" s="40"/>
      <c r="S45" s="40"/>
      <c r="T45" s="36"/>
      <c r="U45" s="36"/>
      <c r="V45" s="36"/>
      <c r="W45" s="36"/>
      <c r="X45" s="36"/>
      <c r="Y45" s="36"/>
    </row>
    <row r="46" spans="1:25" s="5" customFormat="1" ht="12.75" x14ac:dyDescent="0.2">
      <c r="A46" s="23"/>
      <c r="B46" s="64"/>
      <c r="C46" s="64"/>
      <c r="D46" s="64"/>
      <c r="E46" s="64"/>
      <c r="F46" s="64"/>
      <c r="G46" s="64"/>
      <c r="H46" s="64"/>
      <c r="I46" s="64"/>
      <c r="J46" s="64"/>
      <c r="K46" s="23"/>
      <c r="M46" s="39"/>
      <c r="N46" s="39"/>
      <c r="O46" s="39"/>
      <c r="P46" s="39"/>
      <c r="Q46" s="39"/>
      <c r="R46" s="40"/>
      <c r="S46" s="40"/>
      <c r="T46" s="36"/>
      <c r="U46" s="36"/>
      <c r="V46" s="36"/>
      <c r="W46" s="36"/>
      <c r="X46" s="36"/>
      <c r="Y46" s="36"/>
    </row>
    <row r="47" spans="1:25" s="5" customFormat="1" ht="12.75" x14ac:dyDescent="0.2">
      <c r="A47" s="23"/>
      <c r="B47" s="64"/>
      <c r="C47" s="64"/>
      <c r="D47" s="64"/>
      <c r="E47" s="64"/>
      <c r="F47" s="64"/>
      <c r="G47" s="64"/>
      <c r="H47" s="64"/>
      <c r="I47" s="64"/>
      <c r="J47" s="64"/>
      <c r="K47" s="23"/>
      <c r="M47" s="39"/>
      <c r="N47" s="39"/>
      <c r="O47" s="39"/>
      <c r="P47" s="39"/>
      <c r="Q47" s="39"/>
      <c r="R47" s="40"/>
      <c r="S47" s="40"/>
      <c r="T47" s="36"/>
      <c r="U47" s="36"/>
      <c r="V47" s="36"/>
      <c r="W47" s="36"/>
      <c r="X47" s="36"/>
      <c r="Y47" s="36"/>
    </row>
    <row r="48" spans="1:25" s="5" customFormat="1" ht="12.75" customHeight="1" x14ac:dyDescent="0.2">
      <c r="A48" s="23"/>
      <c r="B48" s="64"/>
      <c r="C48" s="64"/>
      <c r="D48" s="64"/>
      <c r="E48" s="64"/>
      <c r="F48" s="64"/>
      <c r="G48" s="64"/>
      <c r="H48" s="64"/>
      <c r="I48" s="64"/>
      <c r="J48" s="64"/>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65" t="s">
        <v>44</v>
      </c>
      <c r="C54" s="65"/>
      <c r="D54" s="65"/>
      <c r="E54" s="65"/>
      <c r="F54" s="65"/>
      <c r="G54" s="65"/>
      <c r="H54" s="65"/>
      <c r="I54" s="65"/>
      <c r="J54" s="65"/>
      <c r="K54" s="23"/>
      <c r="M54" s="39"/>
      <c r="N54" s="39"/>
      <c r="O54" s="39"/>
      <c r="P54" s="39"/>
      <c r="Q54" s="39"/>
      <c r="R54" s="40"/>
      <c r="S54" s="40"/>
      <c r="T54" s="36"/>
      <c r="U54" s="36"/>
      <c r="V54" s="36"/>
      <c r="W54" s="36"/>
      <c r="X54" s="36"/>
      <c r="Y54" s="36"/>
    </row>
    <row r="55" spans="1:25" s="5" customFormat="1" ht="12.75" x14ac:dyDescent="0.2">
      <c r="A55" s="23"/>
      <c r="B55" s="65"/>
      <c r="C55" s="65"/>
      <c r="D55" s="65"/>
      <c r="E55" s="65"/>
      <c r="F55" s="65"/>
      <c r="G55" s="65"/>
      <c r="H55" s="65"/>
      <c r="I55" s="65"/>
      <c r="J55" s="65"/>
      <c r="K55" s="23"/>
      <c r="M55" s="39"/>
      <c r="N55" s="39"/>
      <c r="O55" s="39"/>
      <c r="P55" s="39"/>
      <c r="Q55" s="39"/>
      <c r="R55" s="40"/>
      <c r="S55" s="40"/>
      <c r="T55" s="36"/>
      <c r="U55" s="36"/>
      <c r="V55" s="36"/>
      <c r="W55" s="36"/>
      <c r="X55" s="36"/>
      <c r="Y55" s="36"/>
    </row>
    <row r="56" spans="1:25" s="5" customFormat="1" ht="12.75" x14ac:dyDescent="0.2">
      <c r="A56" s="23"/>
      <c r="B56" s="65"/>
      <c r="C56" s="65"/>
      <c r="D56" s="65"/>
      <c r="E56" s="65"/>
      <c r="F56" s="65"/>
      <c r="G56" s="65"/>
      <c r="H56" s="65"/>
      <c r="I56" s="65"/>
      <c r="J56" s="65"/>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21E7-338D-4F84-91B7-234A5644D716}">
  <sheetPr>
    <tabColor indexed="49"/>
  </sheetPr>
  <dimension ref="A1:GC59"/>
  <sheetViews>
    <sheetView tabSelected="1" view="pageBreakPreview" zoomScaleNormal="100" zoomScaleSheetLayoutView="100" workbookViewId="0">
      <selection activeCell="K28" sqref="K28"/>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8" customWidth="1"/>
    <col min="19" max="19" width="5.42578125" style="68"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62</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63</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64</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65</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AA-SM-026-121</v>
      </c>
      <c r="K8" s="17"/>
      <c r="L8" s="18"/>
      <c r="M8" s="9"/>
      <c r="O8" s="9"/>
      <c r="P8" s="9"/>
      <c r="S8" s="69"/>
      <c r="T8" s="68"/>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70"/>
      <c r="R9" s="68"/>
      <c r="S9" s="69"/>
      <c r="T9" s="68"/>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9"/>
      <c r="T10" s="68"/>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9"/>
      <c r="T11" s="68"/>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71"/>
      <c r="B12" s="21" t="str">
        <f>$G$4</f>
        <v>COMPRESSION FLEXURE - FIXED ONE END FREE ONE END, POINT LOAD</v>
      </c>
      <c r="C12" s="71"/>
      <c r="D12" s="71"/>
      <c r="E12" s="71"/>
      <c r="F12" s="71"/>
      <c r="G12" s="71"/>
      <c r="H12" s="71"/>
      <c r="I12" s="71"/>
      <c r="J12" s="71"/>
      <c r="K12" s="71"/>
      <c r="S12" s="69"/>
      <c r="T12" s="68"/>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67" t="s">
        <v>61</v>
      </c>
      <c r="C13" s="67"/>
      <c r="D13" s="67"/>
      <c r="E13" s="46" t="s">
        <v>66</v>
      </c>
      <c r="S13" s="69"/>
      <c r="T13" s="68"/>
      <c r="Z13" s="7" t="s">
        <v>67</v>
      </c>
      <c r="AA13" s="61">
        <v>10</v>
      </c>
      <c r="AB13" s="30">
        <f>C34*(SIN(AA13/C29)/TAN(G29)-COS(AA13/C29))+H23*C29*(SIN(G29/2)*COS(AA13/C29)-(SIN(G29/2)*SIN(AA13/C29))/TAN(G29))</f>
        <v>0</v>
      </c>
      <c r="AE13" s="18">
        <f>C38*H21/2</f>
        <v>308.90073535312234</v>
      </c>
    </row>
    <row r="14" spans="1:185" ht="12.75" customHeight="1" x14ac:dyDescent="0.2">
      <c r="B14" s="72" t="s">
        <v>68</v>
      </c>
      <c r="C14" s="72"/>
      <c r="D14" s="72"/>
      <c r="E14" s="72"/>
      <c r="F14" s="72"/>
      <c r="G14" s="72"/>
      <c r="H14" s="72"/>
      <c r="I14" s="72"/>
      <c r="J14" s="72"/>
    </row>
    <row r="15" spans="1:185" x14ac:dyDescent="0.2">
      <c r="B15" s="72"/>
      <c r="C15" s="72"/>
      <c r="D15" s="72"/>
      <c r="E15" s="72"/>
      <c r="F15" s="72"/>
      <c r="G15" s="72"/>
      <c r="H15" s="72"/>
      <c r="I15" s="72"/>
      <c r="J15" s="72"/>
      <c r="L15" s="28"/>
    </row>
    <row r="16" spans="1:185" x14ac:dyDescent="0.2">
      <c r="B16" s="73" t="s">
        <v>69</v>
      </c>
      <c r="K16" s="1"/>
      <c r="L16" s="28"/>
    </row>
    <row r="17" spans="1:12" x14ac:dyDescent="0.2">
      <c r="B17" s="63"/>
      <c r="C17" s="63"/>
      <c r="D17" s="63"/>
      <c r="E17" s="63"/>
      <c r="F17" s="1"/>
      <c r="G17" s="1"/>
      <c r="H17" s="1"/>
      <c r="I17" s="1"/>
      <c r="J17" s="1"/>
      <c r="K17" s="1"/>
      <c r="L17" s="28"/>
    </row>
    <row r="18" spans="1:12" x14ac:dyDescent="0.2">
      <c r="B18" s="1"/>
      <c r="C18" s="60"/>
      <c r="D18" s="1"/>
      <c r="E18" s="1"/>
      <c r="L18" s="28"/>
    </row>
    <row r="19" spans="1:12" x14ac:dyDescent="0.2">
      <c r="B19" s="1"/>
      <c r="C19" s="1"/>
      <c r="D19" s="1"/>
      <c r="E19" s="2"/>
      <c r="F19" s="15" t="s">
        <v>60</v>
      </c>
      <c r="G19" s="7" t="s">
        <v>59</v>
      </c>
      <c r="H19" s="62">
        <v>10000000</v>
      </c>
      <c r="I19" s="5" t="s">
        <v>70</v>
      </c>
      <c r="K19" s="36"/>
      <c r="L19" s="28"/>
    </row>
    <row r="20" spans="1:12" ht="15" x14ac:dyDescent="0.2">
      <c r="G20" s="7" t="s">
        <v>58</v>
      </c>
      <c r="H20" s="61">
        <v>0.2</v>
      </c>
      <c r="I20" s="5" t="s">
        <v>71</v>
      </c>
      <c r="L20" s="28"/>
    </row>
    <row r="21" spans="1:12" x14ac:dyDescent="0.2">
      <c r="A21" s="74"/>
      <c r="B21" s="74"/>
      <c r="C21" s="74"/>
      <c r="D21" s="74"/>
      <c r="E21" s="74"/>
      <c r="F21" s="74"/>
      <c r="G21" s="7" t="s">
        <v>57</v>
      </c>
      <c r="H21" s="61">
        <v>10</v>
      </c>
      <c r="I21" s="5" t="s">
        <v>49</v>
      </c>
      <c r="K21" s="36"/>
      <c r="L21" s="28"/>
    </row>
    <row r="22" spans="1:12" x14ac:dyDescent="0.2">
      <c r="A22" s="74"/>
      <c r="B22" s="74"/>
      <c r="C22" s="74"/>
      <c r="D22" s="74"/>
      <c r="E22" s="74"/>
      <c r="F22" s="74"/>
      <c r="G22" s="7" t="s">
        <v>56</v>
      </c>
      <c r="H22" s="61">
        <v>100</v>
      </c>
      <c r="I22" s="5" t="s">
        <v>55</v>
      </c>
      <c r="L22" s="28"/>
    </row>
    <row r="23" spans="1:12" x14ac:dyDescent="0.2">
      <c r="A23" s="74"/>
      <c r="B23" s="74"/>
      <c r="C23" s="74"/>
      <c r="D23" s="74"/>
      <c r="E23" s="74"/>
      <c r="F23" s="74"/>
      <c r="G23" s="7" t="s">
        <v>72</v>
      </c>
      <c r="H23" s="61">
        <v>200</v>
      </c>
      <c r="I23" s="5" t="s">
        <v>73</v>
      </c>
      <c r="L23" s="28"/>
    </row>
    <row r="24" spans="1:12" x14ac:dyDescent="0.2">
      <c r="A24" s="74"/>
      <c r="B24" s="74"/>
      <c r="C24" s="74"/>
      <c r="D24" s="74"/>
      <c r="E24" s="74"/>
      <c r="F24" s="74"/>
      <c r="K24" s="36"/>
    </row>
    <row r="25" spans="1:12" x14ac:dyDescent="0.2">
      <c r="A25" s="74"/>
      <c r="B25" s="74"/>
      <c r="C25" s="74"/>
      <c r="D25" s="74"/>
      <c r="E25" s="74"/>
      <c r="F25" s="74"/>
      <c r="G25" s="54"/>
      <c r="H25" s="61"/>
    </row>
    <row r="26" spans="1:12" x14ac:dyDescent="0.2">
      <c r="B26" s="60" t="s">
        <v>54</v>
      </c>
    </row>
    <row r="27" spans="1:12" x14ac:dyDescent="0.2">
      <c r="B27" s="7" t="s">
        <v>53</v>
      </c>
      <c r="C27" s="5" t="str">
        <f ca="1">[1]!xlv(C29)</f>
        <v>√[E × I] / P</v>
      </c>
      <c r="D27" s="59"/>
      <c r="E27" s="50"/>
      <c r="F27" s="7" t="s">
        <v>52</v>
      </c>
      <c r="G27" s="30" t="str">
        <f ca="1">[1]!xlv(G29)</f>
        <v>L / j</v>
      </c>
      <c r="J27" s="53"/>
      <c r="K27" s="1"/>
    </row>
    <row r="28" spans="1:12" x14ac:dyDescent="0.2">
      <c r="A28" s="1"/>
      <c r="B28" s="7" t="s">
        <v>50</v>
      </c>
      <c r="C28" s="5" t="str">
        <f>[1]!xln(C29)</f>
        <v>√[(1E+07) × 0.2] / 100</v>
      </c>
      <c r="F28" s="7" t="s">
        <v>50</v>
      </c>
      <c r="G28" s="30" t="str">
        <f>[1]!xln(G29)</f>
        <v>10 / 14.1</v>
      </c>
      <c r="J28" s="58"/>
      <c r="K28" s="1"/>
    </row>
    <row r="29" spans="1:12" x14ac:dyDescent="0.2">
      <c r="A29" s="1"/>
      <c r="B29" s="7" t="s">
        <v>53</v>
      </c>
      <c r="C29" s="75">
        <f>SQRT(H19*H20)/H22</f>
        <v>14.142135623730951</v>
      </c>
      <c r="F29" s="7" t="s">
        <v>52</v>
      </c>
      <c r="G29" s="75">
        <f>H21/C29</f>
        <v>0.70710678118654746</v>
      </c>
      <c r="I29" s="56"/>
      <c r="J29" s="1"/>
      <c r="K29" s="1"/>
    </row>
    <row r="30" spans="1:12" x14ac:dyDescent="0.2">
      <c r="F30" s="56"/>
    </row>
    <row r="31" spans="1:12" x14ac:dyDescent="0.2">
      <c r="A31" s="1"/>
      <c r="B31" s="5" t="s">
        <v>74</v>
      </c>
    </row>
    <row r="32" spans="1:12" x14ac:dyDescent="0.2">
      <c r="B32" s="7" t="s">
        <v>75</v>
      </c>
      <c r="C32" s="30" t="str">
        <f ca="1">[1]!xlv(C34)</f>
        <v>W × L / 2 × (j × TAN[U] × (SEC[U / 2] - 1) / (j × TAN[U] - L))</v>
      </c>
      <c r="F32" s="56"/>
      <c r="G32" s="54"/>
    </row>
    <row r="33" spans="1:11" x14ac:dyDescent="0.2">
      <c r="B33" s="7" t="s">
        <v>50</v>
      </c>
      <c r="C33" s="30" t="str">
        <f>[1]!xln(C34)</f>
        <v>200 × 10 / 2 × (14.1 × TAN[0.707] × (SEC[0.707 / 2] - 1) / (14.1 × TAN[0.707] - 10))</v>
      </c>
      <c r="D33" s="55"/>
      <c r="E33" s="50"/>
      <c r="G33" s="54"/>
    </row>
    <row r="34" spans="1:11" x14ac:dyDescent="0.2">
      <c r="B34" s="7" t="s">
        <v>75</v>
      </c>
      <c r="C34" s="76">
        <f>H23*H21/2*(C29*TAN(G29)*(_xlfn.SEC(G29/2)-1)/(C29*TAN(G29)-H21))</f>
        <v>382.19852929375531</v>
      </c>
      <c r="D34" s="5" t="s">
        <v>51</v>
      </c>
    </row>
    <row r="35" spans="1:11" x14ac:dyDescent="0.2">
      <c r="A35" s="1"/>
      <c r="K35" s="1"/>
    </row>
    <row r="36" spans="1:11" x14ac:dyDescent="0.2">
      <c r="A36" s="1"/>
      <c r="B36" s="7" t="s">
        <v>76</v>
      </c>
      <c r="C36" s="5" t="str">
        <f ca="1">[1]!xlv(C38)</f>
        <v>W / 2 - MC / L</v>
      </c>
      <c r="F36" s="7" t="s">
        <v>77</v>
      </c>
      <c r="G36" s="5" t="str">
        <f ca="1">[1]!xlv(G38)</f>
        <v>W - RA</v>
      </c>
      <c r="K36" s="1"/>
    </row>
    <row r="37" spans="1:11" x14ac:dyDescent="0.2">
      <c r="A37" s="1"/>
      <c r="B37" s="7" t="s">
        <v>50</v>
      </c>
      <c r="C37" s="5" t="str">
        <f>[1]!xln(C38)</f>
        <v>200 / 2 - 382 / 10</v>
      </c>
      <c r="F37" s="7" t="s">
        <v>50</v>
      </c>
      <c r="G37" s="5" t="str">
        <f>[1]!xln(G38)</f>
        <v>200 - 61.8</v>
      </c>
      <c r="H37" s="54"/>
      <c r="I37" s="54"/>
      <c r="J37" s="53"/>
      <c r="K37" s="1"/>
    </row>
    <row r="38" spans="1:11" ht="12.75" customHeight="1" x14ac:dyDescent="0.2">
      <c r="A38" s="1"/>
      <c r="B38" s="7" t="s">
        <v>76</v>
      </c>
      <c r="C38" s="30">
        <f>H23/2-C34/H21</f>
        <v>61.780147070624466</v>
      </c>
      <c r="D38" s="5" t="s">
        <v>78</v>
      </c>
      <c r="E38" s="2"/>
      <c r="F38" s="7" t="s">
        <v>77</v>
      </c>
      <c r="G38" s="30">
        <f>H23-C38</f>
        <v>138.21985292937552</v>
      </c>
      <c r="H38" s="5" t="s">
        <v>78</v>
      </c>
      <c r="I38" s="54"/>
      <c r="J38" s="53"/>
      <c r="K38" s="1"/>
    </row>
    <row r="39" spans="1:11" x14ac:dyDescent="0.2">
      <c r="A39" s="1"/>
      <c r="E39" s="2"/>
      <c r="F39" s="57"/>
      <c r="H39" s="54"/>
      <c r="I39" s="54"/>
      <c r="J39" s="53"/>
      <c r="K39" s="1"/>
    </row>
    <row r="40" spans="1:11" x14ac:dyDescent="0.2">
      <c r="A40" s="1"/>
      <c r="B40" s="7" t="s">
        <v>79</v>
      </c>
      <c r="C40" s="30" t="str">
        <f ca="1">[1]!xlv(AB13)</f>
        <v>MC × (SIN[x / j] / TAN[U] - COS[x / j]) + W × j × (SIN[U / 2] × COS[x / j] - (SIN[U / 2] × SIN[x / j]) / TAN[U])</v>
      </c>
      <c r="D40" s="49"/>
      <c r="E40" s="50"/>
      <c r="G40" s="54"/>
      <c r="H40" s="54"/>
      <c r="I40" s="54"/>
      <c r="J40" s="53"/>
      <c r="K40" s="1"/>
    </row>
    <row r="41" spans="1:11" x14ac:dyDescent="0.2">
      <c r="B41" s="7" t="s">
        <v>50</v>
      </c>
      <c r="C41" s="77" t="str">
        <f>[1]!xln(AB13)</f>
        <v>382 × (SIN[10 / 14.1] / TAN[0.707] - COS[10 / 14.1]) + 200 × 14.1 × (SIN[0.707 / 2] × COS[10 / 14.1] - (SIN[0.707 / 2] × SIN[10 / 14.1]) / TAN[0.707])</v>
      </c>
      <c r="D41" s="77"/>
      <c r="E41" s="77"/>
      <c r="F41" s="77"/>
      <c r="G41" s="77"/>
      <c r="H41" s="77"/>
      <c r="I41" s="77"/>
      <c r="J41" s="77"/>
      <c r="K41" s="1"/>
    </row>
    <row r="42" spans="1:11" x14ac:dyDescent="0.2">
      <c r="C42" s="77"/>
      <c r="D42" s="77"/>
      <c r="E42" s="77"/>
      <c r="F42" s="77"/>
      <c r="G42" s="77"/>
      <c r="H42" s="77"/>
      <c r="I42" s="77"/>
      <c r="J42" s="77"/>
    </row>
    <row r="43" spans="1:11" x14ac:dyDescent="0.2">
      <c r="B43" s="7" t="s">
        <v>79</v>
      </c>
      <c r="D43" s="5" t="s">
        <v>51</v>
      </c>
      <c r="E43" s="5" t="s">
        <v>80</v>
      </c>
      <c r="I43" s="52"/>
      <c r="J43" s="53"/>
    </row>
    <row r="44" spans="1:11" x14ac:dyDescent="0.2">
      <c r="C44" s="78"/>
      <c r="E44" s="7"/>
      <c r="G44" s="52"/>
      <c r="I44" s="51"/>
    </row>
    <row r="49" spans="1:11" x14ac:dyDescent="0.2">
      <c r="B49" s="7"/>
    </row>
    <row r="50" spans="1:11" x14ac:dyDescent="0.2">
      <c r="B50" s="7"/>
      <c r="C50" s="30"/>
      <c r="D50" s="49"/>
    </row>
    <row r="51" spans="1:11" x14ac:dyDescent="0.2">
      <c r="B51" s="7"/>
    </row>
    <row r="52" spans="1:11" x14ac:dyDescent="0.2">
      <c r="B52" s="7"/>
      <c r="C52" s="30"/>
    </row>
    <row r="53" spans="1:11" x14ac:dyDescent="0.2">
      <c r="B53" s="18"/>
      <c r="C53" s="79"/>
      <c r="D53" s="71"/>
      <c r="E53" s="71"/>
      <c r="F53" s="71"/>
      <c r="G53" s="79"/>
      <c r="H53" s="71"/>
      <c r="I53" s="71"/>
      <c r="J53" s="71"/>
      <c r="K53" s="71"/>
    </row>
    <row r="54" spans="1:11" x14ac:dyDescent="0.2">
      <c r="B54" s="80"/>
      <c r="C54" s="80"/>
      <c r="D54" s="80"/>
      <c r="E54" s="80"/>
      <c r="F54" s="80"/>
      <c r="G54" s="81"/>
      <c r="H54" s="81"/>
      <c r="I54" s="81"/>
      <c r="J54" s="81"/>
      <c r="K54" s="82"/>
    </row>
    <row r="55" spans="1:11" x14ac:dyDescent="0.2">
      <c r="B55" s="83"/>
      <c r="C55" s="83"/>
      <c r="D55" s="84"/>
      <c r="E55" s="84"/>
      <c r="F55" s="85"/>
      <c r="G55" s="86"/>
      <c r="H55" s="87"/>
      <c r="I55" s="88"/>
      <c r="J55" s="88"/>
      <c r="K55" s="89"/>
    </row>
    <row r="57" spans="1:11" x14ac:dyDescent="0.2">
      <c r="A57" s="71"/>
    </row>
    <row r="58" spans="1:11" x14ac:dyDescent="0.2">
      <c r="A58" s="90" t="s">
        <v>81</v>
      </c>
      <c r="B58" s="80"/>
      <c r="C58" s="80"/>
      <c r="D58" s="80"/>
      <c r="E58" s="80"/>
      <c r="F58" s="80"/>
      <c r="G58" s="81"/>
      <c r="H58" s="81"/>
      <c r="I58" s="81"/>
      <c r="J58" s="81"/>
      <c r="K58" s="82"/>
    </row>
    <row r="59" spans="1:11" x14ac:dyDescent="0.2">
      <c r="A59" s="83"/>
      <c r="B59" s="83"/>
      <c r="C59" s="83"/>
      <c r="D59" s="84"/>
      <c r="E59" s="84"/>
      <c r="F59" s="85" t="s">
        <v>82</v>
      </c>
      <c r="G59" s="86" t="s">
        <v>83</v>
      </c>
      <c r="H59" s="87"/>
      <c r="I59" s="88"/>
      <c r="J59" s="88"/>
      <c r="K59" s="89"/>
    </row>
  </sheetData>
  <mergeCells count="3">
    <mergeCell ref="B13:D13"/>
    <mergeCell ref="B14:J15"/>
    <mergeCell ref="C41:J42"/>
  </mergeCells>
  <hyperlinks>
    <hyperlink ref="G59" r:id="rId1" xr:uid="{7B72C7FE-845F-46EB-A1F9-9C9CB05041EB}"/>
    <hyperlink ref="B13" r:id="rId2" display=" (NASA TM X-73305, 1975)" xr:uid="{AACE151E-F528-4246-9C94-D132D949888E}"/>
    <hyperlink ref="B16" r:id="rId3" xr:uid="{81091288-DF2B-4658-854F-4D977B50CF93}"/>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2018-10-21T23:18:11Z</dcterms:modified>
  <cp:category>Engineering Spreadsheets</cp:category>
</cp:coreProperties>
</file>