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D:\Dropbox\AA-000 Administration\Cayman\TECHNICAL LIBRARY\SPREADSHEETS\"/>
    </mc:Choice>
  </mc:AlternateContent>
  <xr:revisionPtr revIDLastSave="0" documentId="13_ncr:1_{053F4150-ED4C-43E7-9D73-276EC76D88B7}" xr6:coauthVersionLast="37" xr6:coauthVersionMax="37" xr10:uidLastSave="{00000000-0000-0000-0000-000000000000}"/>
  <bookViews>
    <workbookView xWindow="13050" yWindow="375" windowWidth="9990" windowHeight="7935" tabRatio="871" activeTab="1" xr2:uid="{00000000-000D-0000-FFFF-FFFF00000000}"/>
  </bookViews>
  <sheets>
    <sheet name="READ ME" sheetId="36" r:id="rId1"/>
    <sheet name="Analysis" sheetId="37" r:id="rId2"/>
  </sheets>
  <externalReferences>
    <externalReference r:id="rId3"/>
  </externalReferences>
  <definedNames>
    <definedName name="_xlnm.Print_Area" localSheetId="1">Analysis!$A$8:$K$59</definedName>
    <definedName name="_xlnm.Print_Area" localSheetId="0">'READ ME'!$A$8:$K$62</definedName>
    <definedName name="_xlnm.Print_Area">#REF!</definedName>
    <definedName name="sencount" hidden="1">1</definedName>
  </definedName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29" i="37" l="1"/>
  <c r="G29" i="37" s="1"/>
  <c r="B12" i="37"/>
  <c r="F11" i="37"/>
  <c r="L10" i="37"/>
  <c r="J10" i="37" s="1"/>
  <c r="F10" i="37"/>
  <c r="J9" i="37"/>
  <c r="F9" i="37"/>
  <c r="J8" i="37"/>
  <c r="F8" i="37"/>
  <c r="X7" i="37"/>
  <c r="X6" i="37"/>
  <c r="X5" i="37"/>
  <c r="X4" i="37"/>
  <c r="X3" i="37"/>
  <c r="X2" i="37"/>
  <c r="X1" i="37"/>
  <c r="G1" i="37"/>
  <c r="G28" i="37"/>
  <c r="G27" i="37"/>
  <c r="C28" i="37"/>
  <c r="C27" i="37"/>
  <c r="C34" i="37" l="1"/>
  <c r="C12" i="36"/>
  <c r="C33" i="37"/>
  <c r="C32" i="37"/>
  <c r="AB13" i="37" l="1"/>
  <c r="C38" i="37"/>
  <c r="C36" i="37"/>
  <c r="C37" i="37"/>
  <c r="C40" i="37"/>
  <c r="C41" i="37"/>
  <c r="AE13" i="37" l="1"/>
  <c r="G38" i="37"/>
  <c r="G36" i="37"/>
  <c r="G37" i="37"/>
</calcChain>
</file>

<file path=xl/sharedStrings.xml><?xml version="1.0" encoding="utf-8"?>
<sst xmlns="http://schemas.openxmlformats.org/spreadsheetml/2006/main" count="121" uniqueCount="84">
  <si>
    <t>R. Abbott</t>
  </si>
  <si>
    <t>Author:</t>
  </si>
  <si>
    <t>Check:</t>
  </si>
  <si>
    <t>Date:</t>
  </si>
  <si>
    <t>Revision:</t>
  </si>
  <si>
    <t>Report:</t>
  </si>
  <si>
    <t>Page:</t>
  </si>
  <si>
    <t>Section:</t>
  </si>
  <si>
    <t>Document Number:</t>
  </si>
  <si>
    <t>Revision Level :</t>
  </si>
  <si>
    <t xml:space="preserve"> </t>
  </si>
  <si>
    <t>Total Report Pages:</t>
  </si>
  <si>
    <t xml:space="preserve">Page </t>
  </si>
  <si>
    <t>Title</t>
  </si>
  <si>
    <t>Sub</t>
  </si>
  <si>
    <t>Fig</t>
  </si>
  <si>
    <t>Table</t>
  </si>
  <si>
    <t>Running Counts</t>
  </si>
  <si>
    <t>Total Sheet Pages:</t>
  </si>
  <si>
    <t>No</t>
  </si>
  <si>
    <t>Total Title No:</t>
  </si>
  <si>
    <t>IR</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</si>
  <si>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</si>
  <si>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</si>
  <si>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</si>
  <si>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</si>
  <si>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</si>
  <si>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</si>
  <si>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</si>
  <si>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</si>
  <si>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</si>
  <si>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</si>
  <si>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</si>
  <si>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</si>
  <si>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</si>
  <si>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</si>
  <si>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</si>
  <si>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</si>
  <si>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</si>
  <si>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</si>
  <si>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</si>
  <si>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</si>
  <si>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</si>
  <si>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</si>
  <si>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</si>
  <si>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</si>
  <si>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http://www.abbottaerospace.com/engineering-services</t>
  </si>
  <si>
    <t>http://www.xl-viking.com/download-free-trial/</t>
  </si>
  <si>
    <t>http://www.abbottaerospace.com/subscribe</t>
  </si>
  <si>
    <t>in</t>
  </si>
  <si>
    <t>=</t>
  </si>
  <si>
    <t>inlb</t>
  </si>
  <si>
    <t>U =</t>
  </si>
  <si>
    <t>j =</t>
  </si>
  <si>
    <t>Results</t>
  </si>
  <si>
    <t>lb (axial load)</t>
  </si>
  <si>
    <t>P =</t>
  </si>
  <si>
    <t>L =</t>
  </si>
  <si>
    <t>I =</t>
  </si>
  <si>
    <t xml:space="preserve">E= </t>
  </si>
  <si>
    <t>Input:</t>
  </si>
  <si>
    <t>(NASA TM X-73305, 1975)</t>
  </si>
  <si>
    <t>S. Abbott</t>
  </si>
  <si>
    <t>AA-SM-026-121</t>
  </si>
  <si>
    <t>27/08/2017</t>
  </si>
  <si>
    <t>COMPRESSION FLEXURE - FIXED ONE END FREE ONE END, POINT LOAD</t>
  </si>
  <si>
    <t>Table B 4.6.2-1</t>
  </si>
  <si>
    <t>x =</t>
  </si>
  <si>
    <r>
      <t xml:space="preserve">This method predicts internal loads, </t>
    </r>
    <r>
      <rPr>
        <b/>
        <i/>
        <sz val="10"/>
        <rFont val="Calibri"/>
        <family val="2"/>
        <scheme val="minor"/>
      </rPr>
      <t>not stability failure</t>
    </r>
    <r>
      <rPr>
        <i/>
        <sz val="10"/>
        <rFont val="Calibri"/>
        <family val="2"/>
        <scheme val="minor"/>
      </rPr>
      <t>. For stability failure of a beam column see the following sheet:</t>
    </r>
  </si>
  <si>
    <t>AA-SM-018-005 Beam Column Analysis</t>
  </si>
  <si>
    <t>(modulus of elasticity)</t>
  </si>
  <si>
    <r>
      <t>in</t>
    </r>
    <r>
      <rPr>
        <vertAlign val="superscript"/>
        <sz val="10"/>
        <rFont val="Calibri"/>
        <family val="2"/>
        <scheme val="minor"/>
      </rPr>
      <t>4</t>
    </r>
    <r>
      <rPr>
        <sz val="10"/>
        <rFont val="Calibri"/>
        <family val="2"/>
        <scheme val="minor"/>
      </rPr>
      <t xml:space="preserve"> (moment of inertia)</t>
    </r>
  </si>
  <si>
    <t>W =</t>
  </si>
  <si>
    <t>lb (transverse load)</t>
  </si>
  <si>
    <t>Maximum Moment:</t>
  </si>
  <si>
    <t>MC =</t>
  </si>
  <si>
    <t xml:space="preserve">RA = </t>
  </si>
  <si>
    <t xml:space="preserve">RC = </t>
  </si>
  <si>
    <t>lb</t>
  </si>
  <si>
    <t>M =</t>
  </si>
  <si>
    <t>x=L/2 to x=L</t>
  </si>
  <si>
    <t>To display formula values or variables using the xln &amp; xlv functions, you need the XL-Viking add-in.</t>
  </si>
  <si>
    <t>The free version is available here:</t>
  </si>
  <si>
    <t>www.XL-Viking.com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</si>
</sst>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7" formatCode="0.0000"/>
  </numFmts>
  <fonts count="26" x14ac:knownFonts="1">
    <font>
      <sz val="10"/>
      <name val="Arial"/>
    </font>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i/>
      <sz val="10"/>
      <name val="Calibri"/>
      <family val="2"/>
      <scheme val="minor"/>
    </font>
    <font>
      <u/>
      <sz val="10"/>
      <color theme="10"/>
      <name val="Calibri"/>
      <family val="2"/>
    </font>
    <font>
      <sz val="10"/>
      <name val="Calibri"/>
      <family val="2"/>
    </font>
    <font>
      <sz val="10"/>
      <color theme="1"/>
      <name val="Calibri"/>
      <family val="2"/>
      <scheme val="minor"/>
    </font>
    <font>
      <u/>
      <sz val="10"/>
      <color theme="10"/>
      <name val="Arial"/>
      <family val="2"/>
    </font>
    <font>
      <u/>
      <sz val="10"/>
      <color theme="10"/>
      <name val="Calibri"/>
      <family val="2"/>
      <scheme val="minor"/>
    </font>
    <font>
      <sz val="10"/>
      <color rgb="FF0000FF"/>
      <name val="Calibri"/>
      <family val="2"/>
      <scheme val="minor"/>
    </font>
    <font>
      <b/>
      <sz val="10"/>
      <color rgb="FF009999"/>
      <name val="Calibri"/>
      <family val="2"/>
      <scheme val="minor"/>
    </font>
    <font>
      <b/>
      <sz val="10"/>
      <color rgb="FF006600"/>
      <name val="Calibri"/>
      <family val="2"/>
      <scheme val="minor"/>
    </font>
    <font>
      <sz val="10"/>
      <color rgb="FF006600"/>
      <name val="Calibri"/>
      <family val="2"/>
      <scheme val="minor"/>
    </font>
    <font>
      <b/>
      <i/>
      <sz val="10"/>
      <color rgb="FF009999"/>
      <name val="Calibri"/>
      <family val="2"/>
      <scheme val="minor"/>
    </font>
    <font>
      <sz val="10"/>
      <color indexed="12"/>
      <name val="Calibri"/>
      <family val="2"/>
      <scheme val="minor"/>
    </font>
    <font>
      <sz val="10"/>
      <color theme="10"/>
      <name val="Calibri"/>
      <family val="2"/>
    </font>
    <font>
      <b/>
      <i/>
      <sz val="10"/>
      <name val="Calibri"/>
      <family val="2"/>
      <scheme val="minor"/>
    </font>
    <font>
      <vertAlign val="superscript"/>
      <sz val="10"/>
      <name val="Calibri"/>
      <family val="2"/>
      <scheme val="minor"/>
    </font>
    <font>
      <b/>
      <i/>
      <u/>
      <sz val="10"/>
      <color rgb="FF333300"/>
      <name val="Calibri"/>
      <family val="2"/>
    </font>
  </fonts>
  <fills count="2">
    <fill>
      <patternFill patternType="none"/>
    </fill>
    <fill>
      <patternFill patternType="gray125"/>
    </fill>
  </fills>
  <borders count="5">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s>
  <cellStyleXfs count="11">
    <xf numFmtId="0" fontId="0" fillId="0" borderId="0"/>
    <xf numFmtId="0" fontId="2" fillId="0" borderId="0"/>
    <xf numFmtId="0" fontId="2" fillId="0" borderId="0"/>
    <xf numFmtId="0" fontId="2" fillId="0" borderId="0"/>
    <xf numFmtId="0" fontId="11" fillId="0" borderId="0" applyNumberFormat="0" applyFill="0" applyBorder="0" applyAlignment="0" applyProtection="0">
      <alignment vertical="top"/>
      <protection locked="0"/>
    </xf>
    <xf numFmtId="0" fontId="1" fillId="0" borderId="0"/>
    <xf numFmtId="0" fontId="12" fillId="0" borderId="0"/>
    <xf numFmtId="0" fontId="14" fillId="0" borderId="0" applyNumberFormat="0" applyFill="0" applyBorder="0" applyAlignment="0" applyProtection="0"/>
    <xf numFmtId="0" fontId="12" fillId="0" borderId="0"/>
    <xf numFmtId="0" fontId="11" fillId="0" borderId="0" applyNumberFormat="0" applyFill="0" applyBorder="0" applyAlignment="0" applyProtection="0"/>
    <xf numFmtId="0" fontId="2" fillId="0" borderId="0"/>
  </cellStyleXfs>
  <cellXfs count="91">
    <xf numFmtId="0" fontId="0" fillId="0" borderId="0" xfId="0"/>
    <xf numFmtId="0" fontId="3" fillId="0" borderId="0" xfId="2" applyFont="1" applyProtection="1">
      <protection locked="0"/>
    </xf>
    <xf numFmtId="0" fontId="3" fillId="0" borderId="0" xfId="2"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left"/>
      <protection locked="0"/>
    </xf>
    <xf numFmtId="0" fontId="3" fillId="0" borderId="0" xfId="2" applyFont="1"/>
    <xf numFmtId="0" fontId="3" fillId="0" borderId="2" xfId="2" applyFont="1" applyBorder="1" applyAlignment="1">
      <alignment horizontal="center"/>
    </xf>
    <xf numFmtId="0" fontId="3" fillId="0" borderId="0" xfId="2" applyFont="1" applyAlignment="1">
      <alignment horizontal="right"/>
    </xf>
    <xf numFmtId="0" fontId="5" fillId="0" borderId="0" xfId="2" applyFont="1" applyAlignment="1">
      <alignment horizontal="left"/>
    </xf>
    <xf numFmtId="0" fontId="3" fillId="0" borderId="1" xfId="2" applyFont="1" applyBorder="1" applyAlignment="1">
      <alignment horizontal="center"/>
    </xf>
    <xf numFmtId="14" fontId="4" fillId="0" borderId="0" xfId="2" quotePrefix="1" applyNumberFormat="1" applyFont="1" applyProtection="1">
      <protection locked="0"/>
    </xf>
    <xf numFmtId="0" fontId="3" fillId="0" borderId="1" xfId="3" applyFont="1" applyBorder="1" applyAlignment="1">
      <alignment horizontal="center"/>
    </xf>
    <xf numFmtId="1" fontId="3" fillId="0" borderId="1" xfId="3" applyNumberFormat="1" applyFont="1" applyBorder="1" applyAlignment="1">
      <alignment horizontal="center"/>
    </xf>
    <xf numFmtId="0" fontId="6" fillId="0" borderId="0" xfId="2" applyFont="1" applyAlignment="1" applyProtection="1">
      <alignment horizontal="left"/>
      <protection locked="0"/>
    </xf>
    <xf numFmtId="0" fontId="3" fillId="0" borderId="0" xfId="3" applyFont="1"/>
    <xf numFmtId="0" fontId="5" fillId="0" borderId="0" xfId="2" applyFont="1"/>
    <xf numFmtId="0" fontId="5" fillId="0" borderId="0" xfId="2" quotePrefix="1" applyFont="1" applyAlignment="1">
      <alignment vertical="center"/>
    </xf>
    <xf numFmtId="0" fontId="5" fillId="0" borderId="0" xfId="2" applyFont="1" applyAlignment="1">
      <alignment vertical="center"/>
    </xf>
    <xf numFmtId="0" fontId="3" fillId="0" borderId="0" xfId="2" applyFont="1" applyAlignment="1">
      <alignment horizontal="center"/>
    </xf>
    <xf numFmtId="0" fontId="5" fillId="0" borderId="0" xfId="2" applyFont="1" applyAlignment="1">
      <alignment horizontal="right"/>
    </xf>
    <xf numFmtId="0" fontId="7" fillId="0" borderId="0" xfId="2" applyFont="1"/>
    <xf numFmtId="0" fontId="8" fillId="0" borderId="0" xfId="2" applyFont="1"/>
    <xf numFmtId="0" fontId="9" fillId="0" borderId="0" xfId="2" applyFont="1"/>
    <xf numFmtId="0" fontId="3" fillId="0" borderId="0" xfId="2" applyFont="1" applyBorder="1" applyAlignment="1"/>
    <xf numFmtId="0" fontId="9" fillId="0" borderId="0" xfId="2" applyFont="1" applyBorder="1" applyAlignment="1"/>
    <xf numFmtId="0" fontId="3" fillId="0" borderId="3" xfId="2" applyFont="1" applyBorder="1" applyAlignment="1">
      <alignment horizontal="center"/>
    </xf>
    <xf numFmtId="0" fontId="3" fillId="0" borderId="2" xfId="2" applyFont="1" applyBorder="1"/>
    <xf numFmtId="0" fontId="3" fillId="0" borderId="4" xfId="2" applyFont="1" applyBorder="1" applyAlignment="1">
      <alignment horizontal="center"/>
    </xf>
    <xf numFmtId="0" fontId="3" fillId="0" borderId="1" xfId="2" applyFont="1" applyBorder="1"/>
    <xf numFmtId="1" fontId="3" fillId="0" borderId="4" xfId="3" applyNumberFormat="1" applyFont="1" applyBorder="1" applyAlignment="1">
      <alignment horizontal="center"/>
    </xf>
    <xf numFmtId="2" fontId="3" fillId="0" borderId="0" xfId="2" applyNumberFormat="1" applyFont="1"/>
    <xf numFmtId="0" fontId="3" fillId="0" borderId="0" xfId="2" applyFont="1" applyAlignment="1"/>
    <xf numFmtId="164" fontId="3" fillId="0" borderId="0" xfId="2" applyNumberFormat="1" applyFont="1" applyAlignment="1">
      <alignment horizontal="center"/>
    </xf>
    <xf numFmtId="1" fontId="3" fillId="0" borderId="0" xfId="2" applyNumberFormat="1" applyFont="1" applyAlignment="1">
      <alignment horizontal="center"/>
    </xf>
    <xf numFmtId="0" fontId="11" fillId="0" borderId="0" xfId="4" applyFont="1" applyBorder="1" applyAlignment="1" applyProtection="1">
      <alignment horizontal="center"/>
    </xf>
    <xf numFmtId="0" fontId="3" fillId="0" borderId="0" xfId="2" applyFont="1" applyBorder="1" applyAlignment="1">
      <alignment horizontal="center"/>
    </xf>
    <xf numFmtId="0" fontId="3" fillId="0" borderId="0" xfId="2" applyFont="1" applyBorder="1"/>
    <xf numFmtId="0" fontId="3" fillId="0" borderId="0" xfId="2" applyFont="1" applyBorder="1" applyAlignment="1">
      <alignment horizontal="right"/>
    </xf>
    <xf numFmtId="0" fontId="5" fillId="0" borderId="0" xfId="2" applyFont="1" applyBorder="1" applyAlignment="1">
      <alignment horizontal="left"/>
    </xf>
    <xf numFmtId="0" fontId="3" fillId="0" borderId="0" xfId="3" applyFont="1" applyBorder="1" applyAlignment="1">
      <alignment horizontal="center"/>
    </xf>
    <xf numFmtId="1" fontId="3" fillId="0" borderId="0" xfId="3" applyNumberFormat="1" applyFont="1" applyBorder="1" applyAlignment="1">
      <alignment horizontal="center"/>
    </xf>
    <xf numFmtId="0" fontId="7" fillId="0" borderId="0" xfId="2" applyFont="1" applyBorder="1" applyAlignment="1">
      <alignment horizontal="center"/>
    </xf>
    <xf numFmtId="0" fontId="7" fillId="0" borderId="0" xfId="2" applyFont="1" applyBorder="1"/>
    <xf numFmtId="165" fontId="3" fillId="0" borderId="0" xfId="3" applyNumberFormat="1" applyFont="1" applyBorder="1" applyAlignment="1">
      <alignment horizontal="center"/>
    </xf>
    <xf numFmtId="0" fontId="11" fillId="0" borderId="0" xfId="4" applyBorder="1" applyAlignment="1" applyProtection="1">
      <alignment horizontal="center"/>
    </xf>
    <xf numFmtId="0" fontId="3" fillId="0" borderId="0" xfId="2" applyFont="1" applyBorder="1" applyAlignment="1">
      <alignment horizontal="left" vertical="top" wrapText="1"/>
    </xf>
    <xf numFmtId="0" fontId="13" fillId="0" borderId="0" xfId="2" applyFont="1"/>
    <xf numFmtId="0" fontId="15" fillId="0" borderId="0" xfId="7" applyFont="1" applyBorder="1" applyAlignment="1" applyProtection="1">
      <alignment horizontal="center"/>
    </xf>
    <xf numFmtId="0" fontId="14" fillId="0" borderId="0" xfId="7" applyBorder="1" applyAlignment="1">
      <alignment horizontal="center"/>
    </xf>
    <xf numFmtId="165" fontId="3" fillId="0" borderId="0" xfId="2" applyNumberFormat="1" applyFont="1" applyFill="1" applyAlignment="1" applyProtection="1">
      <alignment horizontal="left"/>
      <protection locked="0"/>
    </xf>
    <xf numFmtId="0" fontId="3" fillId="0" borderId="0" xfId="2" applyFont="1" applyAlignment="1" applyProtection="1">
      <alignment vertical="center"/>
      <protection locked="0"/>
    </xf>
    <xf numFmtId="0" fontId="3" fillId="0" borderId="0" xfId="2" quotePrefix="1" applyFont="1" applyBorder="1" applyProtection="1">
      <protection locked="0"/>
    </xf>
    <xf numFmtId="0" fontId="3" fillId="0" borderId="0" xfId="2" quotePrefix="1" applyFont="1" applyAlignment="1" applyProtection="1">
      <alignment horizontal="left" vertical="center"/>
      <protection locked="0"/>
    </xf>
    <xf numFmtId="0" fontId="3" fillId="0" borderId="0" xfId="2" applyFont="1" applyAlignment="1" applyProtection="1">
      <alignment horizontal="right" vertical="center"/>
      <protection locked="0"/>
    </xf>
    <xf numFmtId="0" fontId="3" fillId="0" borderId="0" xfId="2" quotePrefix="1" applyFont="1" applyAlignment="1" applyProtection="1">
      <alignment horizontal="right" vertical="center"/>
      <protection locked="0"/>
    </xf>
    <xf numFmtId="1" fontId="3" fillId="0" borderId="0" xfId="2" applyNumberFormat="1" applyFont="1" applyFill="1" applyAlignment="1" applyProtection="1">
      <alignment horizontal="right" vertical="center"/>
      <protection locked="0"/>
    </xf>
    <xf numFmtId="0" fontId="3" fillId="0" borderId="0" xfId="2" quotePrefix="1" applyFont="1" applyAlignment="1" applyProtection="1">
      <alignment vertical="center"/>
      <protection locked="0"/>
    </xf>
    <xf numFmtId="0" fontId="3" fillId="0" borderId="0" xfId="2" applyFont="1" applyAlignment="1" applyProtection="1">
      <alignment horizontal="left" vertical="center"/>
      <protection locked="0"/>
    </xf>
    <xf numFmtId="167" fontId="3" fillId="0" borderId="0" xfId="2" applyNumberFormat="1" applyFont="1" applyAlignment="1" applyProtection="1">
      <alignment horizontal="center" vertical="center"/>
      <protection locked="0"/>
    </xf>
    <xf numFmtId="2" fontId="21" fillId="0" borderId="0" xfId="2" applyNumberFormat="1" applyFont="1" applyAlignment="1" applyProtection="1">
      <alignment horizontal="right" vertical="center"/>
      <protection locked="0"/>
    </xf>
    <xf numFmtId="0" fontId="5" fillId="0" borderId="0" xfId="2" applyFont="1" applyProtection="1">
      <protection locked="0"/>
    </xf>
    <xf numFmtId="165" fontId="16" fillId="0" borderId="0" xfId="2" applyNumberFormat="1" applyFont="1"/>
    <xf numFmtId="1" fontId="16" fillId="0" borderId="0" xfId="2" applyNumberFormat="1" applyFont="1"/>
    <xf numFmtId="0" fontId="2" fillId="0" borderId="0" xfId="2"/>
    <xf numFmtId="0" fontId="3" fillId="0" borderId="0" xfId="2" applyFont="1" applyBorder="1" applyAlignment="1">
      <alignment horizontal="left" vertical="top" wrapText="1"/>
    </xf>
    <xf numFmtId="0" fontId="3" fillId="0" borderId="0" xfId="2" applyFont="1" applyBorder="1" applyAlignment="1">
      <alignment horizontal="left" wrapText="1"/>
    </xf>
    <xf numFmtId="0" fontId="11" fillId="0" borderId="0" xfId="4" applyBorder="1" applyAlignment="1" applyProtection="1">
      <alignment horizontal="center"/>
    </xf>
    <xf numFmtId="0" fontId="22" fillId="0" borderId="0" xfId="4" applyFont="1" applyAlignment="1" applyProtection="1">
      <alignment horizontal="left"/>
    </xf>
    <xf numFmtId="1" fontId="3" fillId="0" borderId="1" xfId="2" applyNumberFormat="1" applyFont="1" applyBorder="1" applyAlignment="1">
      <alignment horizontal="center"/>
    </xf>
    <xf numFmtId="1" fontId="3" fillId="0" borderId="4" xfId="2" applyNumberFormat="1" applyFont="1" applyBorder="1" applyAlignment="1">
      <alignment horizontal="center"/>
    </xf>
    <xf numFmtId="0" fontId="3" fillId="0" borderId="1" xfId="2" applyFont="1" applyBorder="1" applyAlignment="1"/>
    <xf numFmtId="0" fontId="3" fillId="0" borderId="0" xfId="2" applyFont="1" applyBorder="1" applyProtection="1">
      <protection locked="0"/>
    </xf>
    <xf numFmtId="0" fontId="10" fillId="0" borderId="0" xfId="2" applyFont="1" applyAlignment="1">
      <alignment horizontal="left" vertical="top" wrapText="1"/>
    </xf>
    <xf numFmtId="0" fontId="11" fillId="0" borderId="0" xfId="9"/>
    <xf numFmtId="0" fontId="12" fillId="0" borderId="0" xfId="8"/>
    <xf numFmtId="2" fontId="3" fillId="0" borderId="0" xfId="2" applyNumberFormat="1" applyFont="1" applyAlignment="1">
      <alignment horizontal="left"/>
    </xf>
    <xf numFmtId="2" fontId="13" fillId="0" borderId="0" xfId="2" applyNumberFormat="1" applyFont="1"/>
    <xf numFmtId="0" fontId="3" fillId="0" borderId="0" xfId="2" applyFont="1" applyAlignment="1">
      <alignment horizontal="left" vertical="top" wrapText="1"/>
    </xf>
    <xf numFmtId="2" fontId="3" fillId="0" borderId="0" xfId="2" applyNumberFormat="1" applyFont="1" applyAlignment="1" applyProtection="1">
      <alignment horizontal="right" vertical="center"/>
      <protection locked="0"/>
    </xf>
    <xf numFmtId="1" fontId="5" fillId="0" borderId="0" xfId="2" applyNumberFormat="1" applyFont="1" applyBorder="1" applyAlignment="1" applyProtection="1">
      <alignment horizontal="right"/>
      <protection locked="0"/>
    </xf>
    <xf numFmtId="0" fontId="17" fillId="0" borderId="0" xfId="10" applyFont="1" applyAlignment="1">
      <alignment horizontal="centerContinuous"/>
    </xf>
    <xf numFmtId="0" fontId="18" fillId="0" borderId="0" xfId="10" applyFont="1" applyAlignment="1">
      <alignment horizontal="centerContinuous"/>
    </xf>
    <xf numFmtId="0" fontId="19" fillId="0" borderId="0" xfId="10" applyFont="1" applyBorder="1" applyAlignment="1" applyProtection="1">
      <alignment horizontal="centerContinuous"/>
      <protection locked="0"/>
    </xf>
    <xf numFmtId="0" fontId="17" fillId="0" borderId="0" xfId="10" applyFont="1"/>
    <xf numFmtId="0" fontId="17" fillId="0" borderId="0" xfId="10" applyFont="1" applyBorder="1" applyProtection="1">
      <protection locked="0"/>
    </xf>
    <xf numFmtId="0" fontId="20" fillId="0" borderId="0" xfId="10" applyFont="1" applyBorder="1" applyAlignment="1" applyProtection="1">
      <alignment horizontal="right"/>
      <protection locked="0"/>
    </xf>
    <xf numFmtId="0" fontId="25" fillId="0" borderId="0" xfId="4" applyFont="1" applyBorder="1" applyAlignment="1" applyProtection="1">
      <alignment horizontal="left"/>
      <protection locked="0"/>
    </xf>
    <xf numFmtId="0" fontId="18" fillId="0" borderId="0" xfId="10" applyFont="1"/>
    <xf numFmtId="0" fontId="18" fillId="0" borderId="0" xfId="10" applyFont="1" applyBorder="1" applyProtection="1">
      <protection locked="0"/>
    </xf>
    <xf numFmtId="0" fontId="19" fillId="0" borderId="0" xfId="10" applyFont="1" applyBorder="1" applyProtection="1">
      <protection locked="0"/>
    </xf>
    <xf numFmtId="0" fontId="17" fillId="0" borderId="0" xfId="2" applyFont="1" applyAlignment="1">
      <alignment horizontal="centerContinuous"/>
    </xf>
  </cellXfs>
  <cellStyles count="11">
    <cellStyle name="Hyperlink" xfId="7" builtinId="8"/>
    <cellStyle name="Hyperlink 2" xfId="4" xr:uid="{00000000-0005-0000-0000-000001000000}"/>
    <cellStyle name="Hyperlink 3" xfId="9" xr:uid="{62EB3916-2C47-44B3-9346-8B1A58555C69}"/>
    <cellStyle name="Normal" xfId="0" builtinId="0"/>
    <cellStyle name="Normal 2" xfId="1" xr:uid="{00000000-0005-0000-0000-000003000000}"/>
    <cellStyle name="Normal 2 2" xfId="2" xr:uid="{00000000-0005-0000-0000-000004000000}"/>
    <cellStyle name="Normal 2 3" xfId="8" xr:uid="{00000000-0005-0000-0000-000005000000}"/>
    <cellStyle name="Normal 3" xfId="5" xr:uid="{00000000-0005-0000-0000-000006000000}"/>
    <cellStyle name="Normal 4" xfId="3" xr:uid="{00000000-0005-0000-0000-000007000000}"/>
    <cellStyle name="Normal 5" xfId="6" xr:uid="{00000000-0005-0000-0000-000008000000}"/>
    <cellStyle name="Normal 5 2" xfId="10" xr:uid="{9C8FDFC4-6600-4E82-97FC-5C8D13F8A407}"/>
  </cellStyles>
  <dxfs count="0"/>
  <tableStyles count="0" defaultTableStyle="TableStyleMedium9" defaultPivotStyle="PivotStyleLight16"/>
  <colors>
    <mruColors>
      <color rgb="FF00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abbottaerospace.com/"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4" name="Picture 3">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174296"/>
          <a:ext cx="2502353" cy="497429"/>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142875</xdr:colOff>
      <xdr:row>10</xdr:row>
      <xdr:rowOff>52475</xdr:rowOff>
    </xdr:to>
    <xdr:pic>
      <xdr:nvPicPr>
        <xdr:cNvPr id="2" name="Picture 1">
          <a:hlinkClick xmlns:r="http://schemas.openxmlformats.org/officeDocument/2006/relationships" r:id="rId1"/>
          <a:extLst>
            <a:ext uri="{FF2B5EF4-FFF2-40B4-BE49-F238E27FC236}">
              <a16:creationId xmlns:a16="http://schemas.microsoft.com/office/drawing/2014/main" id="{7C8E94C4-E971-49CA-9A67-FD9C73747931}"/>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174296"/>
          <a:ext cx="2502353" cy="497429"/>
        </a:xfrm>
        <a:prstGeom prst="rect">
          <a:avLst/>
        </a:prstGeom>
      </xdr:spPr>
    </xdr:pic>
    <xdr:clientData/>
  </xdr:twoCellAnchor>
  <xdr:twoCellAnchor>
    <xdr:from>
      <xdr:col>1</xdr:col>
      <xdr:colOff>11059</xdr:colOff>
      <xdr:row>16</xdr:row>
      <xdr:rowOff>108085</xdr:rowOff>
    </xdr:from>
    <xdr:to>
      <xdr:col>4</xdr:col>
      <xdr:colOff>494415</xdr:colOff>
      <xdr:row>24</xdr:row>
      <xdr:rowOff>1015</xdr:rowOff>
    </xdr:to>
    <xdr:grpSp>
      <xdr:nvGrpSpPr>
        <xdr:cNvPr id="3" name="Group 2">
          <a:extLst>
            <a:ext uri="{FF2B5EF4-FFF2-40B4-BE49-F238E27FC236}">
              <a16:creationId xmlns:a16="http://schemas.microsoft.com/office/drawing/2014/main" id="{F42DF588-C8F6-47FE-A3F8-9C5417EE504C}"/>
            </a:ext>
          </a:extLst>
        </xdr:cNvPr>
        <xdr:cNvGrpSpPr/>
      </xdr:nvGrpSpPr>
      <xdr:grpSpPr>
        <a:xfrm>
          <a:off x="611134" y="2736985"/>
          <a:ext cx="2283581" cy="1216905"/>
          <a:chOff x="295050" y="2372322"/>
          <a:chExt cx="2269053" cy="1222184"/>
        </a:xfrm>
      </xdr:grpSpPr>
      <xdr:sp macro="" textlink="">
        <xdr:nvSpPr>
          <xdr:cNvPr id="4" name="Freeform: Shape 3">
            <a:extLst>
              <a:ext uri="{FF2B5EF4-FFF2-40B4-BE49-F238E27FC236}">
                <a16:creationId xmlns:a16="http://schemas.microsoft.com/office/drawing/2014/main" id="{3C39C5FD-539F-459C-AC76-08C80543E64B}"/>
              </a:ext>
            </a:extLst>
          </xdr:cNvPr>
          <xdr:cNvSpPr/>
        </xdr:nvSpPr>
        <xdr:spPr bwMode="auto">
          <a:xfrm>
            <a:off x="522783" y="3109122"/>
            <a:ext cx="1262457" cy="78688"/>
          </a:xfrm>
          <a:custGeom>
            <a:avLst/>
            <a:gdLst>
              <a:gd name="connsiteX0" fmla="*/ 1304693 w 1304693"/>
              <a:gd name="connsiteY0" fmla="*/ 0 h 122663"/>
              <a:gd name="connsiteX1" fmla="*/ 0 w 1304693"/>
              <a:gd name="connsiteY1" fmla="*/ 122663 h 122663"/>
              <a:gd name="connsiteX0" fmla="*/ 1304693 w 1304693"/>
              <a:gd name="connsiteY0" fmla="*/ 0 h 122663"/>
              <a:gd name="connsiteX1" fmla="*/ 0 w 1304693"/>
              <a:gd name="connsiteY1" fmla="*/ 122663 h 122663"/>
              <a:gd name="connsiteX0" fmla="*/ 1304693 w 1304693"/>
              <a:gd name="connsiteY0" fmla="*/ 0 h 122663"/>
              <a:gd name="connsiteX1" fmla="*/ 0 w 1304693"/>
              <a:gd name="connsiteY1" fmla="*/ 122663 h 122663"/>
              <a:gd name="connsiteX0" fmla="*/ 1304693 w 1304693"/>
              <a:gd name="connsiteY0" fmla="*/ 51531 h 51531"/>
              <a:gd name="connsiteX1" fmla="*/ 0 w 1304693"/>
              <a:gd name="connsiteY1" fmla="*/ 35983 h 51531"/>
              <a:gd name="connsiteX0" fmla="*/ 1304693 w 1304693"/>
              <a:gd name="connsiteY0" fmla="*/ 15548 h 16609"/>
              <a:gd name="connsiteX1" fmla="*/ 0 w 1304693"/>
              <a:gd name="connsiteY1" fmla="*/ 0 h 16609"/>
              <a:gd name="connsiteX0" fmla="*/ 1311356 w 1311356"/>
              <a:gd name="connsiteY0" fmla="*/ 0 h 13289"/>
              <a:gd name="connsiteX1" fmla="*/ 0 w 1311356"/>
              <a:gd name="connsiteY1" fmla="*/ 4196 h 13289"/>
              <a:gd name="connsiteX0" fmla="*/ 1311356 w 1311356"/>
              <a:gd name="connsiteY0" fmla="*/ 0 h 4196"/>
              <a:gd name="connsiteX1" fmla="*/ 0 w 1311356"/>
              <a:gd name="connsiteY1" fmla="*/ 4196 h 4196"/>
              <a:gd name="connsiteX0" fmla="*/ 10000 w 10000"/>
              <a:gd name="connsiteY0" fmla="*/ 15495 h 25495"/>
              <a:gd name="connsiteX1" fmla="*/ 4931 w 10000"/>
              <a:gd name="connsiteY1" fmla="*/ 0 h 25495"/>
              <a:gd name="connsiteX2" fmla="*/ 0 w 10000"/>
              <a:gd name="connsiteY2" fmla="*/ 25495 h 25495"/>
              <a:gd name="connsiteX0" fmla="*/ 10000 w 10000"/>
              <a:gd name="connsiteY0" fmla="*/ 0 h 205283"/>
              <a:gd name="connsiteX1" fmla="*/ 5033 w 10000"/>
              <a:gd name="connsiteY1" fmla="*/ 204123 h 205283"/>
              <a:gd name="connsiteX2" fmla="*/ 0 w 10000"/>
              <a:gd name="connsiteY2" fmla="*/ 10000 h 205283"/>
              <a:gd name="connsiteX0" fmla="*/ 10000 w 10000"/>
              <a:gd name="connsiteY0" fmla="*/ 0 h 205283"/>
              <a:gd name="connsiteX1" fmla="*/ 5033 w 10000"/>
              <a:gd name="connsiteY1" fmla="*/ 204123 h 205283"/>
              <a:gd name="connsiteX2" fmla="*/ 0 w 10000"/>
              <a:gd name="connsiteY2" fmla="*/ 10000 h 205283"/>
              <a:gd name="connsiteX0" fmla="*/ 10000 w 10000"/>
              <a:gd name="connsiteY0" fmla="*/ 162193 h 366842"/>
              <a:gd name="connsiteX1" fmla="*/ 5033 w 10000"/>
              <a:gd name="connsiteY1" fmla="*/ 366316 h 366842"/>
              <a:gd name="connsiteX2" fmla="*/ 0 w 10000"/>
              <a:gd name="connsiteY2" fmla="*/ 172193 h 366842"/>
              <a:gd name="connsiteX0" fmla="*/ 10000 w 10000"/>
              <a:gd name="connsiteY0" fmla="*/ 162193 h 366842"/>
              <a:gd name="connsiteX1" fmla="*/ 5033 w 10000"/>
              <a:gd name="connsiteY1" fmla="*/ 366316 h 366842"/>
              <a:gd name="connsiteX2" fmla="*/ 0 w 10000"/>
              <a:gd name="connsiteY2" fmla="*/ 172193 h 366842"/>
              <a:gd name="connsiteX0" fmla="*/ 10000 w 10000"/>
              <a:gd name="connsiteY0" fmla="*/ 0 h 205283"/>
              <a:gd name="connsiteX1" fmla="*/ 5033 w 10000"/>
              <a:gd name="connsiteY1" fmla="*/ 204123 h 205283"/>
              <a:gd name="connsiteX2" fmla="*/ 0 w 10000"/>
              <a:gd name="connsiteY2" fmla="*/ 10000 h 205283"/>
              <a:gd name="connsiteX0" fmla="*/ 10000 w 10000"/>
              <a:gd name="connsiteY0" fmla="*/ 0 h 206062"/>
              <a:gd name="connsiteX1" fmla="*/ 5033 w 10000"/>
              <a:gd name="connsiteY1" fmla="*/ 204123 h 206062"/>
              <a:gd name="connsiteX2" fmla="*/ 0 w 10000"/>
              <a:gd name="connsiteY2" fmla="*/ 10000 h 206062"/>
              <a:gd name="connsiteX0" fmla="*/ 10000 w 10000"/>
              <a:gd name="connsiteY0" fmla="*/ 0 h 206062"/>
              <a:gd name="connsiteX1" fmla="*/ 5033 w 10000"/>
              <a:gd name="connsiteY1" fmla="*/ 204123 h 206062"/>
              <a:gd name="connsiteX2" fmla="*/ 0 w 10000"/>
              <a:gd name="connsiteY2" fmla="*/ 10000 h 206062"/>
              <a:gd name="connsiteX0" fmla="*/ 10000 w 10000"/>
              <a:gd name="connsiteY0" fmla="*/ 0 h 206062"/>
              <a:gd name="connsiteX1" fmla="*/ 5033 w 10000"/>
              <a:gd name="connsiteY1" fmla="*/ 204123 h 206062"/>
              <a:gd name="connsiteX2" fmla="*/ 0 w 10000"/>
              <a:gd name="connsiteY2" fmla="*/ 10000 h 206062"/>
              <a:gd name="connsiteX0" fmla="*/ 10000 w 10000"/>
              <a:gd name="connsiteY0" fmla="*/ 0 h 198034"/>
              <a:gd name="connsiteX1" fmla="*/ 6516 w 10000"/>
              <a:gd name="connsiteY1" fmla="*/ 195974 h 198034"/>
              <a:gd name="connsiteX2" fmla="*/ 0 w 10000"/>
              <a:gd name="connsiteY2" fmla="*/ 10000 h 198034"/>
              <a:gd name="connsiteX0" fmla="*/ 10000 w 10000"/>
              <a:gd name="connsiteY0" fmla="*/ 98763 h 295544"/>
              <a:gd name="connsiteX1" fmla="*/ 6516 w 10000"/>
              <a:gd name="connsiteY1" fmla="*/ 294737 h 295544"/>
              <a:gd name="connsiteX2" fmla="*/ 1761 w 10000"/>
              <a:gd name="connsiteY2" fmla="*/ 4281 h 295544"/>
              <a:gd name="connsiteX3" fmla="*/ 0 w 10000"/>
              <a:gd name="connsiteY3" fmla="*/ 108763 h 295544"/>
              <a:gd name="connsiteX0" fmla="*/ 10000 w 10000"/>
              <a:gd name="connsiteY0" fmla="*/ 122666 h 319447"/>
              <a:gd name="connsiteX1" fmla="*/ 6516 w 10000"/>
              <a:gd name="connsiteY1" fmla="*/ 318640 h 319447"/>
              <a:gd name="connsiteX2" fmla="*/ 2543 w 10000"/>
              <a:gd name="connsiteY2" fmla="*/ 3735 h 319447"/>
              <a:gd name="connsiteX3" fmla="*/ 0 w 10000"/>
              <a:gd name="connsiteY3" fmla="*/ 132666 h 319447"/>
              <a:gd name="connsiteX0" fmla="*/ 10000 w 10000"/>
              <a:gd name="connsiteY0" fmla="*/ 122666 h 319447"/>
              <a:gd name="connsiteX1" fmla="*/ 6516 w 10000"/>
              <a:gd name="connsiteY1" fmla="*/ 318640 h 319447"/>
              <a:gd name="connsiteX2" fmla="*/ 2543 w 10000"/>
              <a:gd name="connsiteY2" fmla="*/ 3735 h 319447"/>
              <a:gd name="connsiteX3" fmla="*/ 0 w 10000"/>
              <a:gd name="connsiteY3" fmla="*/ 132666 h 319447"/>
              <a:gd name="connsiteX0" fmla="*/ 10000 w 10000"/>
              <a:gd name="connsiteY0" fmla="*/ 122666 h 319219"/>
              <a:gd name="connsiteX1" fmla="*/ 6516 w 10000"/>
              <a:gd name="connsiteY1" fmla="*/ 318640 h 319219"/>
              <a:gd name="connsiteX2" fmla="*/ 2543 w 10000"/>
              <a:gd name="connsiteY2" fmla="*/ 3735 h 319219"/>
              <a:gd name="connsiteX3" fmla="*/ 0 w 10000"/>
              <a:gd name="connsiteY3" fmla="*/ 132666 h 319219"/>
              <a:gd name="connsiteX0" fmla="*/ 10000 w 10000"/>
              <a:gd name="connsiteY0" fmla="*/ 122666 h 327335"/>
              <a:gd name="connsiteX1" fmla="*/ 6839 w 10000"/>
              <a:gd name="connsiteY1" fmla="*/ 326789 h 327335"/>
              <a:gd name="connsiteX2" fmla="*/ 2543 w 10000"/>
              <a:gd name="connsiteY2" fmla="*/ 3735 h 327335"/>
              <a:gd name="connsiteX3" fmla="*/ 0 w 10000"/>
              <a:gd name="connsiteY3" fmla="*/ 132666 h 327335"/>
              <a:gd name="connsiteX0" fmla="*/ 10000 w 10000"/>
              <a:gd name="connsiteY0" fmla="*/ 122666 h 327335"/>
              <a:gd name="connsiteX1" fmla="*/ 6839 w 10000"/>
              <a:gd name="connsiteY1" fmla="*/ 326789 h 327335"/>
              <a:gd name="connsiteX2" fmla="*/ 2543 w 10000"/>
              <a:gd name="connsiteY2" fmla="*/ 3735 h 327335"/>
              <a:gd name="connsiteX3" fmla="*/ 0 w 10000"/>
              <a:gd name="connsiteY3" fmla="*/ 132666 h 327335"/>
              <a:gd name="connsiteX0" fmla="*/ 10000 w 10000"/>
              <a:gd name="connsiteY0" fmla="*/ 122666 h 327335"/>
              <a:gd name="connsiteX1" fmla="*/ 6839 w 10000"/>
              <a:gd name="connsiteY1" fmla="*/ 326789 h 327335"/>
              <a:gd name="connsiteX2" fmla="*/ 2543 w 10000"/>
              <a:gd name="connsiteY2" fmla="*/ 3735 h 327335"/>
              <a:gd name="connsiteX3" fmla="*/ 0 w 10000"/>
              <a:gd name="connsiteY3" fmla="*/ 132666 h 327335"/>
              <a:gd name="connsiteX0" fmla="*/ 10000 w 10000"/>
              <a:gd name="connsiteY0" fmla="*/ 122666 h 335456"/>
              <a:gd name="connsiteX1" fmla="*/ 7270 w 10000"/>
              <a:gd name="connsiteY1" fmla="*/ 334936 h 335456"/>
              <a:gd name="connsiteX2" fmla="*/ 2543 w 10000"/>
              <a:gd name="connsiteY2" fmla="*/ 3735 h 335456"/>
              <a:gd name="connsiteX3" fmla="*/ 0 w 10000"/>
              <a:gd name="connsiteY3" fmla="*/ 132666 h 335456"/>
              <a:gd name="connsiteX0" fmla="*/ 10000 w 10000"/>
              <a:gd name="connsiteY0" fmla="*/ 122666 h 335482"/>
              <a:gd name="connsiteX1" fmla="*/ 7270 w 10000"/>
              <a:gd name="connsiteY1" fmla="*/ 334936 h 335482"/>
              <a:gd name="connsiteX2" fmla="*/ 2543 w 10000"/>
              <a:gd name="connsiteY2" fmla="*/ 3735 h 335482"/>
              <a:gd name="connsiteX3" fmla="*/ 0 w 10000"/>
              <a:gd name="connsiteY3" fmla="*/ 132666 h 335482"/>
              <a:gd name="connsiteX0" fmla="*/ 10000 w 10000"/>
              <a:gd name="connsiteY0" fmla="*/ 122666 h 335549"/>
              <a:gd name="connsiteX1" fmla="*/ 7270 w 10000"/>
              <a:gd name="connsiteY1" fmla="*/ 334936 h 335549"/>
              <a:gd name="connsiteX2" fmla="*/ 2543 w 10000"/>
              <a:gd name="connsiteY2" fmla="*/ 3735 h 335549"/>
              <a:gd name="connsiteX3" fmla="*/ 0 w 10000"/>
              <a:gd name="connsiteY3" fmla="*/ 132666 h 335549"/>
              <a:gd name="connsiteX0" fmla="*/ 10000 w 10000"/>
              <a:gd name="connsiteY0" fmla="*/ 131472 h 344355"/>
              <a:gd name="connsiteX1" fmla="*/ 7270 w 10000"/>
              <a:gd name="connsiteY1" fmla="*/ 343742 h 344355"/>
              <a:gd name="connsiteX2" fmla="*/ 2543 w 10000"/>
              <a:gd name="connsiteY2" fmla="*/ 12541 h 344355"/>
              <a:gd name="connsiteX3" fmla="*/ 629 w 10000"/>
              <a:gd name="connsiteY3" fmla="*/ 61439 h 344355"/>
              <a:gd name="connsiteX4" fmla="*/ 0 w 10000"/>
              <a:gd name="connsiteY4" fmla="*/ 141472 h 344355"/>
              <a:gd name="connsiteX0" fmla="*/ 7270 w 7270"/>
              <a:gd name="connsiteY0" fmla="*/ 343742 h 344127"/>
              <a:gd name="connsiteX1" fmla="*/ 2543 w 7270"/>
              <a:gd name="connsiteY1" fmla="*/ 12541 h 344127"/>
              <a:gd name="connsiteX2" fmla="*/ 629 w 7270"/>
              <a:gd name="connsiteY2" fmla="*/ 61439 h 344127"/>
              <a:gd name="connsiteX3" fmla="*/ 0 w 7270"/>
              <a:gd name="connsiteY3" fmla="*/ 141472 h 344127"/>
              <a:gd name="connsiteX0" fmla="*/ 10000 w 10000"/>
              <a:gd name="connsiteY0" fmla="*/ 9989 h 9989"/>
              <a:gd name="connsiteX1" fmla="*/ 3498 w 10000"/>
              <a:gd name="connsiteY1" fmla="*/ 364 h 9989"/>
              <a:gd name="connsiteX2" fmla="*/ 865 w 10000"/>
              <a:gd name="connsiteY2" fmla="*/ 1785 h 9989"/>
              <a:gd name="connsiteX3" fmla="*/ 0 w 10000"/>
              <a:gd name="connsiteY3" fmla="*/ 4111 h 9989"/>
              <a:gd name="connsiteX0" fmla="*/ 10000 w 10000"/>
              <a:gd name="connsiteY0" fmla="*/ 10124 h 10124"/>
              <a:gd name="connsiteX1" fmla="*/ 3498 w 10000"/>
              <a:gd name="connsiteY1" fmla="*/ 488 h 10124"/>
              <a:gd name="connsiteX2" fmla="*/ 865 w 10000"/>
              <a:gd name="connsiteY2" fmla="*/ 1160 h 10124"/>
              <a:gd name="connsiteX3" fmla="*/ 0 w 10000"/>
              <a:gd name="connsiteY3" fmla="*/ 4240 h 10124"/>
              <a:gd name="connsiteX0" fmla="*/ 10000 w 10000"/>
              <a:gd name="connsiteY0" fmla="*/ 9792 h 9792"/>
              <a:gd name="connsiteX1" fmla="*/ 3498 w 10000"/>
              <a:gd name="connsiteY1" fmla="*/ 156 h 9792"/>
              <a:gd name="connsiteX2" fmla="*/ 0 w 10000"/>
              <a:gd name="connsiteY2" fmla="*/ 3908 h 9792"/>
              <a:gd name="connsiteX0" fmla="*/ 10000 w 10000"/>
              <a:gd name="connsiteY0" fmla="*/ 10000 h 10000"/>
              <a:gd name="connsiteX1" fmla="*/ 3498 w 10000"/>
              <a:gd name="connsiteY1" fmla="*/ 159 h 10000"/>
              <a:gd name="connsiteX2" fmla="*/ 0 w 10000"/>
              <a:gd name="connsiteY2" fmla="*/ 3991 h 10000"/>
              <a:gd name="connsiteX0" fmla="*/ 10000 w 10000"/>
              <a:gd name="connsiteY0" fmla="*/ 9854 h 9854"/>
              <a:gd name="connsiteX1" fmla="*/ 3498 w 10000"/>
              <a:gd name="connsiteY1" fmla="*/ 13 h 9854"/>
              <a:gd name="connsiteX2" fmla="*/ 0 w 10000"/>
              <a:gd name="connsiteY2" fmla="*/ 3845 h 9854"/>
              <a:gd name="connsiteX0" fmla="*/ 10000 w 10000"/>
              <a:gd name="connsiteY0" fmla="*/ 11034 h 11034"/>
              <a:gd name="connsiteX1" fmla="*/ 2986 w 10000"/>
              <a:gd name="connsiteY1" fmla="*/ 9 h 11034"/>
              <a:gd name="connsiteX2" fmla="*/ 0 w 10000"/>
              <a:gd name="connsiteY2" fmla="*/ 4936 h 11034"/>
              <a:gd name="connsiteX0" fmla="*/ 10000 w 10000"/>
              <a:gd name="connsiteY0" fmla="*/ 11026 h 11026"/>
              <a:gd name="connsiteX1" fmla="*/ 2986 w 10000"/>
              <a:gd name="connsiteY1" fmla="*/ 1 h 11026"/>
              <a:gd name="connsiteX2" fmla="*/ 0 w 10000"/>
              <a:gd name="connsiteY2" fmla="*/ 4928 h 11026"/>
              <a:gd name="connsiteX0" fmla="*/ 10000 w 10000"/>
              <a:gd name="connsiteY0" fmla="*/ 11026 h 11026"/>
              <a:gd name="connsiteX1" fmla="*/ 2986 w 10000"/>
              <a:gd name="connsiteY1" fmla="*/ 1 h 11026"/>
              <a:gd name="connsiteX2" fmla="*/ 0 w 10000"/>
              <a:gd name="connsiteY2" fmla="*/ 4928 h 11026"/>
              <a:gd name="connsiteX0" fmla="*/ 10000 w 10000"/>
              <a:gd name="connsiteY0" fmla="*/ 4602 h 4928"/>
              <a:gd name="connsiteX1" fmla="*/ 2986 w 10000"/>
              <a:gd name="connsiteY1" fmla="*/ 1 h 4928"/>
              <a:gd name="connsiteX2" fmla="*/ 0 w 10000"/>
              <a:gd name="connsiteY2" fmla="*/ 4928 h 4928"/>
              <a:gd name="connsiteX0" fmla="*/ 10000 w 10000"/>
              <a:gd name="connsiteY0" fmla="*/ 9337 h 9999"/>
              <a:gd name="connsiteX1" fmla="*/ 2986 w 10000"/>
              <a:gd name="connsiteY1" fmla="*/ 1 h 9999"/>
              <a:gd name="connsiteX2" fmla="*/ 0 w 10000"/>
              <a:gd name="connsiteY2" fmla="*/ 9999 h 9999"/>
              <a:gd name="connsiteX0" fmla="*/ 10000 w 10000"/>
              <a:gd name="connsiteY0" fmla="*/ 57 h 12647"/>
              <a:gd name="connsiteX1" fmla="*/ 3596 w 10000"/>
              <a:gd name="connsiteY1" fmla="*/ 12647 h 12647"/>
              <a:gd name="connsiteX2" fmla="*/ 0 w 10000"/>
              <a:gd name="connsiteY2" fmla="*/ 719 h 12647"/>
              <a:gd name="connsiteX0" fmla="*/ 10000 w 10000"/>
              <a:gd name="connsiteY0" fmla="*/ 57 h 12647"/>
              <a:gd name="connsiteX1" fmla="*/ 3596 w 10000"/>
              <a:gd name="connsiteY1" fmla="*/ 12647 h 12647"/>
              <a:gd name="connsiteX2" fmla="*/ 0 w 10000"/>
              <a:gd name="connsiteY2" fmla="*/ 719 h 12647"/>
              <a:gd name="connsiteX0" fmla="*/ 10000 w 10000"/>
              <a:gd name="connsiteY0" fmla="*/ 0 h 662"/>
              <a:gd name="connsiteX1" fmla="*/ 0 w 10000"/>
              <a:gd name="connsiteY1" fmla="*/ 662 h 662"/>
              <a:gd name="connsiteX0" fmla="*/ 10000 w 10000"/>
              <a:gd name="connsiteY0" fmla="*/ 0 h 173781"/>
              <a:gd name="connsiteX1" fmla="*/ 0 w 10000"/>
              <a:gd name="connsiteY1" fmla="*/ 10000 h 173781"/>
            </a:gdLst>
            <a:ahLst/>
            <a:cxnLst>
              <a:cxn ang="0">
                <a:pos x="connsiteX0" y="connsiteY0"/>
              </a:cxn>
              <a:cxn ang="0">
                <a:pos x="connsiteX1" y="connsiteY1"/>
              </a:cxn>
            </a:cxnLst>
            <a:rect l="l" t="t" r="r" b="b"/>
            <a:pathLst>
              <a:path w="10000" h="173781">
                <a:moveTo>
                  <a:pt x="10000" y="0"/>
                </a:moveTo>
                <a:cubicBezTo>
                  <a:pt x="6667" y="3333"/>
                  <a:pt x="2306" y="382626"/>
                  <a:pt x="0" y="10000"/>
                </a:cubicBezTo>
              </a:path>
            </a:pathLst>
          </a:custGeom>
          <a:noFill/>
          <a:ln w="285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000"/>
          </a:p>
        </xdr:txBody>
      </xdr:sp>
      <xdr:sp macro="" textlink="">
        <xdr:nvSpPr>
          <xdr:cNvPr id="5" name="Isosceles Triangle 4">
            <a:extLst>
              <a:ext uri="{FF2B5EF4-FFF2-40B4-BE49-F238E27FC236}">
                <a16:creationId xmlns:a16="http://schemas.microsoft.com/office/drawing/2014/main" id="{A12890B6-FE70-4E69-98B5-F53F67135939}"/>
              </a:ext>
            </a:extLst>
          </xdr:cNvPr>
          <xdr:cNvSpPr/>
        </xdr:nvSpPr>
        <xdr:spPr bwMode="auto">
          <a:xfrm>
            <a:off x="469553" y="3119987"/>
            <a:ext cx="124093" cy="105656"/>
          </a:xfrm>
          <a:prstGeom prst="triangl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cxnSp macro="">
        <xdr:nvCxnSpPr>
          <xdr:cNvPr id="6" name="Straight Arrow Connector 5">
            <a:extLst>
              <a:ext uri="{FF2B5EF4-FFF2-40B4-BE49-F238E27FC236}">
                <a16:creationId xmlns:a16="http://schemas.microsoft.com/office/drawing/2014/main" id="{308CAF72-D8FE-4905-A183-769D758D659A}"/>
              </a:ext>
            </a:extLst>
          </xdr:cNvPr>
          <xdr:cNvCxnSpPr/>
        </xdr:nvCxnSpPr>
        <xdr:spPr bwMode="auto">
          <a:xfrm flipV="1">
            <a:off x="523144" y="3259338"/>
            <a:ext cx="0" cy="335168"/>
          </a:xfrm>
          <a:prstGeom prst="straightConnector1">
            <a:avLst/>
          </a:prstGeom>
          <a:solidFill>
            <a:srgbClr val="FFFFFF"/>
          </a:solidFill>
          <a:ln w="9525" cap="flat" cmpd="sng" algn="ctr">
            <a:solidFill>
              <a:srgbClr val="FF0000"/>
            </a:solidFill>
            <a:prstDash val="solid"/>
            <a:round/>
            <a:headEnd type="none" w="med" len="med"/>
            <a:tailEnd type="triangle" w="med" len="med"/>
          </a:ln>
          <a:effectLst/>
        </xdr:spPr>
      </xdr:cxnSp>
      <xdr:sp macro="" textlink="">
        <xdr:nvSpPr>
          <xdr:cNvPr id="7" name="TextBox 6">
            <a:extLst>
              <a:ext uri="{FF2B5EF4-FFF2-40B4-BE49-F238E27FC236}">
                <a16:creationId xmlns:a16="http://schemas.microsoft.com/office/drawing/2014/main" id="{3EB3F8C3-633F-461E-9DB0-DE7B9777B3C0}"/>
              </a:ext>
            </a:extLst>
          </xdr:cNvPr>
          <xdr:cNvSpPr txBox="1"/>
        </xdr:nvSpPr>
        <xdr:spPr>
          <a:xfrm>
            <a:off x="480215" y="3333218"/>
            <a:ext cx="305847" cy="2588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t>R</a:t>
            </a:r>
            <a:r>
              <a:rPr lang="en-CA" sz="1000" baseline="-25000"/>
              <a:t>A</a:t>
            </a:r>
          </a:p>
        </xdr:txBody>
      </xdr:sp>
      <xdr:sp macro="" textlink="">
        <xdr:nvSpPr>
          <xdr:cNvPr id="8" name="TextBox 7">
            <a:extLst>
              <a:ext uri="{FF2B5EF4-FFF2-40B4-BE49-F238E27FC236}">
                <a16:creationId xmlns:a16="http://schemas.microsoft.com/office/drawing/2014/main" id="{6FFA7130-D7D7-4716-9826-EBF6E7E1F356}"/>
              </a:ext>
            </a:extLst>
          </xdr:cNvPr>
          <xdr:cNvSpPr txBox="1"/>
        </xdr:nvSpPr>
        <xdr:spPr>
          <a:xfrm>
            <a:off x="543760" y="3129335"/>
            <a:ext cx="251018" cy="2632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l-GR" sz="1000"/>
              <a:t>θ</a:t>
            </a:r>
            <a:r>
              <a:rPr lang="en-US" sz="1000" baseline="-25000"/>
              <a:t>A</a:t>
            </a:r>
            <a:endParaRPr lang="en-CA" sz="1000" baseline="-25000"/>
          </a:p>
        </xdr:txBody>
      </xdr:sp>
      <xdr:sp macro="" textlink="">
        <xdr:nvSpPr>
          <xdr:cNvPr id="9" name="TextBox 8">
            <a:extLst>
              <a:ext uri="{FF2B5EF4-FFF2-40B4-BE49-F238E27FC236}">
                <a16:creationId xmlns:a16="http://schemas.microsoft.com/office/drawing/2014/main" id="{312B41B3-90BC-4D81-8184-5F4564F1597F}"/>
              </a:ext>
            </a:extLst>
          </xdr:cNvPr>
          <xdr:cNvSpPr txBox="1"/>
        </xdr:nvSpPr>
        <xdr:spPr>
          <a:xfrm>
            <a:off x="295050" y="2852023"/>
            <a:ext cx="260590" cy="2653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US" sz="1000"/>
              <a:t>A</a:t>
            </a:r>
            <a:endParaRPr lang="en-CA" sz="1000" baseline="-25000"/>
          </a:p>
        </xdr:txBody>
      </xdr:sp>
      <xdr:cxnSp macro="">
        <xdr:nvCxnSpPr>
          <xdr:cNvPr id="10" name="Straight Connector 9">
            <a:extLst>
              <a:ext uri="{FF2B5EF4-FFF2-40B4-BE49-F238E27FC236}">
                <a16:creationId xmlns:a16="http://schemas.microsoft.com/office/drawing/2014/main" id="{5B25649F-120F-4C19-9906-FC3613528B82}"/>
              </a:ext>
            </a:extLst>
          </xdr:cNvPr>
          <xdr:cNvCxnSpPr/>
        </xdr:nvCxnSpPr>
        <xdr:spPr bwMode="auto">
          <a:xfrm>
            <a:off x="524387" y="2425630"/>
            <a:ext cx="0" cy="640826"/>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11" name="Straight Arrow Connector 10">
            <a:extLst>
              <a:ext uri="{FF2B5EF4-FFF2-40B4-BE49-F238E27FC236}">
                <a16:creationId xmlns:a16="http://schemas.microsoft.com/office/drawing/2014/main" id="{6FA5733D-1A96-4328-B9F4-00AF97AAB3DD}"/>
              </a:ext>
            </a:extLst>
          </xdr:cNvPr>
          <xdr:cNvCxnSpPr/>
        </xdr:nvCxnSpPr>
        <xdr:spPr bwMode="auto">
          <a:xfrm>
            <a:off x="524387" y="2606199"/>
            <a:ext cx="1253651" cy="0"/>
          </a:xfrm>
          <a:prstGeom prst="straightConnector1">
            <a:avLst/>
          </a:prstGeom>
          <a:solidFill>
            <a:srgbClr val="FFFFFF"/>
          </a:solidFill>
          <a:ln w="9525" cap="flat" cmpd="sng" algn="ctr">
            <a:solidFill>
              <a:srgbClr val="000000"/>
            </a:solidFill>
            <a:prstDash val="solid"/>
            <a:round/>
            <a:headEnd type="arrow"/>
            <a:tailEnd type="arrow"/>
          </a:ln>
          <a:effectLst/>
        </xdr:spPr>
      </xdr:cxnSp>
      <xdr:sp macro="" textlink="">
        <xdr:nvSpPr>
          <xdr:cNvPr id="12" name="TextBox 11">
            <a:extLst>
              <a:ext uri="{FF2B5EF4-FFF2-40B4-BE49-F238E27FC236}">
                <a16:creationId xmlns:a16="http://schemas.microsoft.com/office/drawing/2014/main" id="{7CCF9436-3973-48DB-8B58-F3B24C33EBAA}"/>
              </a:ext>
            </a:extLst>
          </xdr:cNvPr>
          <xdr:cNvSpPr txBox="1"/>
        </xdr:nvSpPr>
        <xdr:spPr>
          <a:xfrm>
            <a:off x="303410" y="2384785"/>
            <a:ext cx="243344" cy="2480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t>Y</a:t>
            </a:r>
            <a:endParaRPr lang="en-CA" sz="1000" baseline="-25000"/>
          </a:p>
        </xdr:txBody>
      </xdr:sp>
      <xdr:cxnSp macro="">
        <xdr:nvCxnSpPr>
          <xdr:cNvPr id="13" name="Straight Connector 12">
            <a:extLst>
              <a:ext uri="{FF2B5EF4-FFF2-40B4-BE49-F238E27FC236}">
                <a16:creationId xmlns:a16="http://schemas.microsoft.com/office/drawing/2014/main" id="{33BAF4AC-751E-4EAB-9153-8B822A834857}"/>
              </a:ext>
            </a:extLst>
          </xdr:cNvPr>
          <xdr:cNvCxnSpPr/>
        </xdr:nvCxnSpPr>
        <xdr:spPr bwMode="auto">
          <a:xfrm flipH="1">
            <a:off x="1870954" y="3107494"/>
            <a:ext cx="586911"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sp macro="" textlink="">
        <xdr:nvSpPr>
          <xdr:cNvPr id="14" name="TextBox 13">
            <a:extLst>
              <a:ext uri="{FF2B5EF4-FFF2-40B4-BE49-F238E27FC236}">
                <a16:creationId xmlns:a16="http://schemas.microsoft.com/office/drawing/2014/main" id="{FAA6EA3D-9546-463B-98F1-3AD022E26C57}"/>
              </a:ext>
            </a:extLst>
          </xdr:cNvPr>
          <xdr:cNvSpPr txBox="1"/>
        </xdr:nvSpPr>
        <xdr:spPr>
          <a:xfrm>
            <a:off x="2316780" y="2877906"/>
            <a:ext cx="247323" cy="248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t>X</a:t>
            </a:r>
            <a:endParaRPr lang="en-CA" sz="1000" baseline="-25000"/>
          </a:p>
        </xdr:txBody>
      </xdr:sp>
      <xdr:cxnSp macro="">
        <xdr:nvCxnSpPr>
          <xdr:cNvPr id="15" name="Straight Connector 14">
            <a:extLst>
              <a:ext uri="{FF2B5EF4-FFF2-40B4-BE49-F238E27FC236}">
                <a16:creationId xmlns:a16="http://schemas.microsoft.com/office/drawing/2014/main" id="{510F4704-E6F1-4F58-84E7-1E0905497656}"/>
              </a:ext>
            </a:extLst>
          </xdr:cNvPr>
          <xdr:cNvCxnSpPr/>
        </xdr:nvCxnSpPr>
        <xdr:spPr bwMode="auto">
          <a:xfrm>
            <a:off x="1781640" y="2460287"/>
            <a:ext cx="0" cy="502597"/>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sp macro="" textlink="">
        <xdr:nvSpPr>
          <xdr:cNvPr id="16" name="TextBox 15">
            <a:extLst>
              <a:ext uri="{FF2B5EF4-FFF2-40B4-BE49-F238E27FC236}">
                <a16:creationId xmlns:a16="http://schemas.microsoft.com/office/drawing/2014/main" id="{854569AE-4896-4C05-84B1-7528CAD78D44}"/>
              </a:ext>
            </a:extLst>
          </xdr:cNvPr>
          <xdr:cNvSpPr txBox="1"/>
        </xdr:nvSpPr>
        <xdr:spPr>
          <a:xfrm>
            <a:off x="1041726" y="2372322"/>
            <a:ext cx="236164" cy="2480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US" sz="1000"/>
              <a:t>L</a:t>
            </a:r>
            <a:endParaRPr lang="en-CA" sz="1000" baseline="-25000"/>
          </a:p>
        </xdr:txBody>
      </xdr:sp>
      <xdr:cxnSp macro="">
        <xdr:nvCxnSpPr>
          <xdr:cNvPr id="17" name="Straight Arrow Connector 16">
            <a:extLst>
              <a:ext uri="{FF2B5EF4-FFF2-40B4-BE49-F238E27FC236}">
                <a16:creationId xmlns:a16="http://schemas.microsoft.com/office/drawing/2014/main" id="{5B8065E5-371B-4DBD-B094-E0879746AEB7}"/>
              </a:ext>
            </a:extLst>
          </xdr:cNvPr>
          <xdr:cNvCxnSpPr/>
        </xdr:nvCxnSpPr>
        <xdr:spPr bwMode="auto">
          <a:xfrm flipH="1" flipV="1">
            <a:off x="520245" y="3106861"/>
            <a:ext cx="1265840" cy="633"/>
          </a:xfrm>
          <a:prstGeom prst="straightConnector1">
            <a:avLst/>
          </a:prstGeom>
          <a:solidFill>
            <a:srgbClr val="FFFFFF"/>
          </a:solidFill>
          <a:ln w="6350" cap="flat" cmpd="sng" algn="ctr">
            <a:solidFill>
              <a:srgbClr val="000000"/>
            </a:solidFill>
            <a:prstDash val="lgDashDot"/>
            <a:round/>
            <a:headEnd type="none" w="med" len="med"/>
            <a:tailEnd type="none" w="med" len="med"/>
          </a:ln>
          <a:effectLst/>
        </xdr:spPr>
      </xdr:cxnSp>
      <xdr:sp macro="" textlink="">
        <xdr:nvSpPr>
          <xdr:cNvPr id="18" name="TextBox 17">
            <a:extLst>
              <a:ext uri="{FF2B5EF4-FFF2-40B4-BE49-F238E27FC236}">
                <a16:creationId xmlns:a16="http://schemas.microsoft.com/office/drawing/2014/main" id="{C7281673-08DC-4937-83A7-D2B72AFB78C5}"/>
              </a:ext>
            </a:extLst>
          </xdr:cNvPr>
          <xdr:cNvSpPr txBox="1"/>
        </xdr:nvSpPr>
        <xdr:spPr>
          <a:xfrm>
            <a:off x="1053719" y="3136961"/>
            <a:ext cx="258834" cy="2440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US" sz="1000"/>
              <a:t>B</a:t>
            </a:r>
            <a:endParaRPr lang="en-CA" sz="1000" baseline="-25000"/>
          </a:p>
        </xdr:txBody>
      </xdr:sp>
      <xdr:sp macro="" textlink="">
        <xdr:nvSpPr>
          <xdr:cNvPr id="19" name="TextBox 18">
            <a:extLst>
              <a:ext uri="{FF2B5EF4-FFF2-40B4-BE49-F238E27FC236}">
                <a16:creationId xmlns:a16="http://schemas.microsoft.com/office/drawing/2014/main" id="{D2084BEB-3CC4-449F-9469-6F8054D1D9AB}"/>
              </a:ext>
            </a:extLst>
          </xdr:cNvPr>
          <xdr:cNvSpPr txBox="1"/>
        </xdr:nvSpPr>
        <xdr:spPr>
          <a:xfrm>
            <a:off x="1308042" y="2593734"/>
            <a:ext cx="277424" cy="2480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US" sz="1000"/>
              <a:t>L/2</a:t>
            </a:r>
            <a:endParaRPr lang="en-CA" sz="1000" baseline="-25000"/>
          </a:p>
        </xdr:txBody>
      </xdr:sp>
      <xdr:sp macro="" textlink="">
        <xdr:nvSpPr>
          <xdr:cNvPr id="20" name="TextBox 19">
            <a:extLst>
              <a:ext uri="{FF2B5EF4-FFF2-40B4-BE49-F238E27FC236}">
                <a16:creationId xmlns:a16="http://schemas.microsoft.com/office/drawing/2014/main" id="{10816017-9A54-449C-B0A5-FC422EDA30B3}"/>
              </a:ext>
            </a:extLst>
          </xdr:cNvPr>
          <xdr:cNvSpPr txBox="1"/>
        </xdr:nvSpPr>
        <xdr:spPr>
          <a:xfrm>
            <a:off x="1733757" y="2783999"/>
            <a:ext cx="260393" cy="2452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US" sz="1000"/>
              <a:t>C</a:t>
            </a:r>
            <a:endParaRPr lang="en-CA" sz="1000" baseline="-25000"/>
          </a:p>
        </xdr:txBody>
      </xdr:sp>
      <xdr:cxnSp macro="">
        <xdr:nvCxnSpPr>
          <xdr:cNvPr id="21" name="Straight Arrow Connector 20">
            <a:extLst>
              <a:ext uri="{FF2B5EF4-FFF2-40B4-BE49-F238E27FC236}">
                <a16:creationId xmlns:a16="http://schemas.microsoft.com/office/drawing/2014/main" id="{8B76076C-F93E-4E69-8CF0-AACD8EB5C89D}"/>
              </a:ext>
            </a:extLst>
          </xdr:cNvPr>
          <xdr:cNvCxnSpPr/>
        </xdr:nvCxnSpPr>
        <xdr:spPr bwMode="auto">
          <a:xfrm rot="10800000" flipV="1">
            <a:off x="1163845" y="2761169"/>
            <a:ext cx="0" cy="337461"/>
          </a:xfrm>
          <a:prstGeom prst="straightConnector1">
            <a:avLst/>
          </a:prstGeom>
          <a:solidFill>
            <a:srgbClr val="FFFFFF"/>
          </a:solidFill>
          <a:ln w="9525" cap="flat" cmpd="sng" algn="ctr">
            <a:solidFill>
              <a:schemeClr val="tx1"/>
            </a:solidFill>
            <a:prstDash val="solid"/>
            <a:round/>
            <a:headEnd type="none" w="med" len="med"/>
            <a:tailEnd type="triangle" w="med" len="med"/>
          </a:ln>
          <a:effectLst/>
        </xdr:spPr>
      </xdr:cxnSp>
      <xdr:cxnSp macro="">
        <xdr:nvCxnSpPr>
          <xdr:cNvPr id="22" name="Straight Arrow Connector 21">
            <a:extLst>
              <a:ext uri="{FF2B5EF4-FFF2-40B4-BE49-F238E27FC236}">
                <a16:creationId xmlns:a16="http://schemas.microsoft.com/office/drawing/2014/main" id="{5F58263A-1DB0-43FB-A8E2-8EF21C7BDDE6}"/>
              </a:ext>
            </a:extLst>
          </xdr:cNvPr>
          <xdr:cNvCxnSpPr/>
        </xdr:nvCxnSpPr>
        <xdr:spPr bwMode="auto">
          <a:xfrm flipH="1">
            <a:off x="1167462" y="2792645"/>
            <a:ext cx="614184" cy="0"/>
          </a:xfrm>
          <a:prstGeom prst="straightConnector1">
            <a:avLst/>
          </a:prstGeom>
          <a:solidFill>
            <a:srgbClr val="FFFFFF"/>
          </a:solidFill>
          <a:ln w="9525" cap="flat" cmpd="sng" algn="ctr">
            <a:solidFill>
              <a:srgbClr val="000000"/>
            </a:solidFill>
            <a:prstDash val="solid"/>
            <a:round/>
            <a:headEnd type="arrow"/>
            <a:tailEnd type="arrow"/>
          </a:ln>
          <a:effectLst/>
        </xdr:spPr>
      </xdr:cxnSp>
      <xdr:sp macro="" textlink="">
        <xdr:nvSpPr>
          <xdr:cNvPr id="23" name="TextBox 22">
            <a:extLst>
              <a:ext uri="{FF2B5EF4-FFF2-40B4-BE49-F238E27FC236}">
                <a16:creationId xmlns:a16="http://schemas.microsoft.com/office/drawing/2014/main" id="{7A3034AC-1182-4107-8A24-A649CB178498}"/>
              </a:ext>
            </a:extLst>
          </xdr:cNvPr>
          <xdr:cNvSpPr txBox="1"/>
        </xdr:nvSpPr>
        <xdr:spPr>
          <a:xfrm>
            <a:off x="904373" y="2827743"/>
            <a:ext cx="260393" cy="2475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US" sz="1000"/>
              <a:t>W</a:t>
            </a:r>
            <a:endParaRPr lang="en-CA" sz="1000" baseline="-25000"/>
          </a:p>
        </xdr:txBody>
      </xdr:sp>
      <xdr:sp macro="" textlink="">
        <xdr:nvSpPr>
          <xdr:cNvPr id="24" name="TextBox 23">
            <a:extLst>
              <a:ext uri="{FF2B5EF4-FFF2-40B4-BE49-F238E27FC236}">
                <a16:creationId xmlns:a16="http://schemas.microsoft.com/office/drawing/2014/main" id="{B32FB386-B6B5-4F43-A5DC-9A36E33975C4}"/>
              </a:ext>
            </a:extLst>
          </xdr:cNvPr>
          <xdr:cNvSpPr txBox="1"/>
        </xdr:nvSpPr>
        <xdr:spPr>
          <a:xfrm>
            <a:off x="1531965" y="3074850"/>
            <a:ext cx="247391" cy="2649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l-GR" sz="1000"/>
              <a:t>θ</a:t>
            </a:r>
            <a:r>
              <a:rPr lang="en-US" sz="1000" baseline="-25000"/>
              <a:t>C</a:t>
            </a:r>
            <a:endParaRPr lang="en-CA" sz="1000" baseline="-25000"/>
          </a:p>
        </xdr:txBody>
      </xdr:sp>
      <xdr:grpSp>
        <xdr:nvGrpSpPr>
          <xdr:cNvPr id="25" name="Group 24">
            <a:extLst>
              <a:ext uri="{FF2B5EF4-FFF2-40B4-BE49-F238E27FC236}">
                <a16:creationId xmlns:a16="http://schemas.microsoft.com/office/drawing/2014/main" id="{8E376EE6-CE4E-45CA-A798-40F932E00108}"/>
              </a:ext>
            </a:extLst>
          </xdr:cNvPr>
          <xdr:cNvGrpSpPr>
            <a:grpSpLocks/>
          </xdr:cNvGrpSpPr>
        </xdr:nvGrpSpPr>
        <xdr:grpSpPr bwMode="auto">
          <a:xfrm flipH="1">
            <a:off x="1790884" y="2983894"/>
            <a:ext cx="46051" cy="251632"/>
            <a:chOff x="242" y="4023"/>
            <a:chExt cx="5" cy="26"/>
          </a:xfrm>
        </xdr:grpSpPr>
        <xdr:sp macro="" textlink="">
          <xdr:nvSpPr>
            <xdr:cNvPr id="30" name="Line 49">
              <a:extLst>
                <a:ext uri="{FF2B5EF4-FFF2-40B4-BE49-F238E27FC236}">
                  <a16:creationId xmlns:a16="http://schemas.microsoft.com/office/drawing/2014/main" id="{75CCC863-F91F-4F8C-B929-D15B41C517AC}"/>
                </a:ext>
              </a:extLst>
            </xdr:cNvPr>
            <xdr:cNvSpPr>
              <a:spLocks noChangeShapeType="1"/>
            </xdr:cNvSpPr>
          </xdr:nvSpPr>
          <xdr:spPr bwMode="auto">
            <a:xfrm>
              <a:off x="247" y="4023"/>
              <a:ext cx="0" cy="24"/>
            </a:xfrm>
            <a:prstGeom prst="line">
              <a:avLst/>
            </a:prstGeom>
            <a:noFill/>
            <a:ln w="22225">
              <a:solidFill>
                <a:srgbClr val="000000"/>
              </a:solidFill>
              <a:round/>
              <a:headEnd/>
              <a:tailEnd/>
            </a:ln>
          </xdr:spPr>
        </xdr:sp>
        <xdr:sp macro="" textlink="">
          <xdr:nvSpPr>
            <xdr:cNvPr id="31" name="Line 50">
              <a:extLst>
                <a:ext uri="{FF2B5EF4-FFF2-40B4-BE49-F238E27FC236}">
                  <a16:creationId xmlns:a16="http://schemas.microsoft.com/office/drawing/2014/main" id="{03AB4937-53F6-4187-A496-D2826A6E8570}"/>
                </a:ext>
              </a:extLst>
            </xdr:cNvPr>
            <xdr:cNvSpPr>
              <a:spLocks noChangeShapeType="1"/>
            </xdr:cNvSpPr>
          </xdr:nvSpPr>
          <xdr:spPr bwMode="auto">
            <a:xfrm flipH="1">
              <a:off x="242" y="4024"/>
              <a:ext cx="5" cy="3"/>
            </a:xfrm>
            <a:prstGeom prst="line">
              <a:avLst/>
            </a:prstGeom>
            <a:noFill/>
            <a:ln w="9525">
              <a:solidFill>
                <a:srgbClr val="000000"/>
              </a:solidFill>
              <a:round/>
              <a:headEnd/>
              <a:tailEnd/>
            </a:ln>
          </xdr:spPr>
        </xdr:sp>
        <xdr:sp macro="" textlink="">
          <xdr:nvSpPr>
            <xdr:cNvPr id="32" name="Line 51">
              <a:extLst>
                <a:ext uri="{FF2B5EF4-FFF2-40B4-BE49-F238E27FC236}">
                  <a16:creationId xmlns:a16="http://schemas.microsoft.com/office/drawing/2014/main" id="{EBA01474-8987-4AF4-9325-150AB521BBE4}"/>
                </a:ext>
              </a:extLst>
            </xdr:cNvPr>
            <xdr:cNvSpPr>
              <a:spLocks noChangeShapeType="1"/>
            </xdr:cNvSpPr>
          </xdr:nvSpPr>
          <xdr:spPr bwMode="auto">
            <a:xfrm flipH="1">
              <a:off x="242" y="4028"/>
              <a:ext cx="5" cy="5"/>
            </a:xfrm>
            <a:prstGeom prst="line">
              <a:avLst/>
            </a:prstGeom>
            <a:noFill/>
            <a:ln w="9525">
              <a:solidFill>
                <a:srgbClr val="000000"/>
              </a:solidFill>
              <a:round/>
              <a:headEnd/>
              <a:tailEnd/>
            </a:ln>
          </xdr:spPr>
        </xdr:sp>
        <xdr:sp macro="" textlink="">
          <xdr:nvSpPr>
            <xdr:cNvPr id="33" name="Line 52">
              <a:extLst>
                <a:ext uri="{FF2B5EF4-FFF2-40B4-BE49-F238E27FC236}">
                  <a16:creationId xmlns:a16="http://schemas.microsoft.com/office/drawing/2014/main" id="{4C15BF06-B8F5-4B03-AA8D-1BFE1030FDF1}"/>
                </a:ext>
              </a:extLst>
            </xdr:cNvPr>
            <xdr:cNvSpPr>
              <a:spLocks noChangeShapeType="1"/>
            </xdr:cNvSpPr>
          </xdr:nvSpPr>
          <xdr:spPr bwMode="auto">
            <a:xfrm flipH="1">
              <a:off x="242" y="4034"/>
              <a:ext cx="5" cy="4"/>
            </a:xfrm>
            <a:prstGeom prst="line">
              <a:avLst/>
            </a:prstGeom>
            <a:noFill/>
            <a:ln w="9525">
              <a:solidFill>
                <a:srgbClr val="000000"/>
              </a:solidFill>
              <a:round/>
              <a:headEnd/>
              <a:tailEnd/>
            </a:ln>
          </xdr:spPr>
        </xdr:sp>
        <xdr:sp macro="" textlink="">
          <xdr:nvSpPr>
            <xdr:cNvPr id="34" name="Line 53">
              <a:extLst>
                <a:ext uri="{FF2B5EF4-FFF2-40B4-BE49-F238E27FC236}">
                  <a16:creationId xmlns:a16="http://schemas.microsoft.com/office/drawing/2014/main" id="{ADD3564B-5AE8-47D9-983B-796E086CE4E5}"/>
                </a:ext>
              </a:extLst>
            </xdr:cNvPr>
            <xdr:cNvSpPr>
              <a:spLocks noChangeShapeType="1"/>
            </xdr:cNvSpPr>
          </xdr:nvSpPr>
          <xdr:spPr bwMode="auto">
            <a:xfrm flipH="1">
              <a:off x="242" y="4040"/>
              <a:ext cx="5" cy="4"/>
            </a:xfrm>
            <a:prstGeom prst="line">
              <a:avLst/>
            </a:prstGeom>
            <a:noFill/>
            <a:ln w="9525">
              <a:solidFill>
                <a:srgbClr val="000000"/>
              </a:solidFill>
              <a:round/>
              <a:headEnd/>
              <a:tailEnd/>
            </a:ln>
          </xdr:spPr>
        </xdr:sp>
        <xdr:sp macro="" textlink="">
          <xdr:nvSpPr>
            <xdr:cNvPr id="35" name="Line 54">
              <a:extLst>
                <a:ext uri="{FF2B5EF4-FFF2-40B4-BE49-F238E27FC236}">
                  <a16:creationId xmlns:a16="http://schemas.microsoft.com/office/drawing/2014/main" id="{C640A45D-80C6-4056-9DE0-B8A3F2470EAE}"/>
                </a:ext>
              </a:extLst>
            </xdr:cNvPr>
            <xdr:cNvSpPr>
              <a:spLocks noChangeShapeType="1"/>
            </xdr:cNvSpPr>
          </xdr:nvSpPr>
          <xdr:spPr bwMode="auto">
            <a:xfrm flipH="1">
              <a:off x="242" y="4045"/>
              <a:ext cx="5" cy="4"/>
            </a:xfrm>
            <a:prstGeom prst="line">
              <a:avLst/>
            </a:prstGeom>
            <a:noFill/>
            <a:ln w="9525">
              <a:solidFill>
                <a:srgbClr val="000000"/>
              </a:solidFill>
              <a:round/>
              <a:headEnd/>
              <a:tailEnd/>
            </a:ln>
          </xdr:spPr>
        </xdr:sp>
      </xdr:grpSp>
      <xdr:cxnSp macro="">
        <xdr:nvCxnSpPr>
          <xdr:cNvPr id="26" name="Straight Arrow Connector 25">
            <a:extLst>
              <a:ext uri="{FF2B5EF4-FFF2-40B4-BE49-F238E27FC236}">
                <a16:creationId xmlns:a16="http://schemas.microsoft.com/office/drawing/2014/main" id="{A9388CF3-0F89-455D-B493-FF4DE3AA91FC}"/>
              </a:ext>
            </a:extLst>
          </xdr:cNvPr>
          <xdr:cNvCxnSpPr/>
        </xdr:nvCxnSpPr>
        <xdr:spPr bwMode="auto">
          <a:xfrm flipV="1">
            <a:off x="1792946" y="3251147"/>
            <a:ext cx="0" cy="329960"/>
          </a:xfrm>
          <a:prstGeom prst="straightConnector1">
            <a:avLst/>
          </a:prstGeom>
          <a:solidFill>
            <a:srgbClr val="FFFFFF"/>
          </a:solidFill>
          <a:ln w="9525" cap="flat" cmpd="sng" algn="ctr">
            <a:solidFill>
              <a:srgbClr val="FF0000"/>
            </a:solidFill>
            <a:prstDash val="solid"/>
            <a:round/>
            <a:headEnd type="none" w="med" len="med"/>
            <a:tailEnd type="triangle" w="med" len="med"/>
          </a:ln>
          <a:effectLst/>
        </xdr:spPr>
      </xdr:cxnSp>
      <xdr:sp macro="" textlink="">
        <xdr:nvSpPr>
          <xdr:cNvPr id="27" name="TextBox 26">
            <a:extLst>
              <a:ext uri="{FF2B5EF4-FFF2-40B4-BE49-F238E27FC236}">
                <a16:creationId xmlns:a16="http://schemas.microsoft.com/office/drawing/2014/main" id="{F6CB2BBF-EEF8-4676-8799-9134EA09D29D}"/>
              </a:ext>
            </a:extLst>
          </xdr:cNvPr>
          <xdr:cNvSpPr txBox="1"/>
        </xdr:nvSpPr>
        <xdr:spPr>
          <a:xfrm>
            <a:off x="1758272" y="3325192"/>
            <a:ext cx="306181" cy="2533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t>R</a:t>
            </a:r>
            <a:r>
              <a:rPr lang="en-CA" sz="1000" baseline="-25000"/>
              <a:t>C</a:t>
            </a:r>
          </a:p>
        </xdr:txBody>
      </xdr:sp>
      <xdr:sp macro="" textlink="">
        <xdr:nvSpPr>
          <xdr:cNvPr id="28" name="Arc 27">
            <a:extLst>
              <a:ext uri="{FF2B5EF4-FFF2-40B4-BE49-F238E27FC236}">
                <a16:creationId xmlns:a16="http://schemas.microsoft.com/office/drawing/2014/main" id="{A849DE12-1DD9-4F4A-96AB-5F41251A0972}"/>
              </a:ext>
            </a:extLst>
          </xdr:cNvPr>
          <xdr:cNvSpPr/>
        </xdr:nvSpPr>
        <xdr:spPr bwMode="auto">
          <a:xfrm>
            <a:off x="1668319" y="2931716"/>
            <a:ext cx="324900" cy="350404"/>
          </a:xfrm>
          <a:prstGeom prst="arc">
            <a:avLst>
              <a:gd name="adj1" fmla="val 18164913"/>
              <a:gd name="adj2" fmla="val 3233002"/>
            </a:avLst>
          </a:prstGeom>
          <a:noFill/>
          <a:ln w="9525" cap="flat" cmpd="sng" algn="ctr">
            <a:solidFill>
              <a:srgbClr val="FF0000"/>
            </a:solidFill>
            <a:prstDash val="solid"/>
            <a:round/>
            <a:headEnd type="none" w="med" len="med"/>
            <a:tailEnd type="triangle" w="med" len="med"/>
          </a:ln>
          <a:effectLst/>
        </xdr:spPr>
        <xdr:txBody>
          <a:bodyPr vertOverflow="clip" wrap="square" lIns="18288" tIns="0" rIns="0" bIns="0" rtlCol="0" anchor="ctr" upright="1"/>
          <a:lstStyle/>
          <a:p>
            <a:pPr algn="ctr"/>
            <a:endParaRPr lang="en-CA" sz="1000"/>
          </a:p>
        </xdr:txBody>
      </xdr:sp>
      <xdr:sp macro="" textlink="">
        <xdr:nvSpPr>
          <xdr:cNvPr id="29" name="TextBox 28">
            <a:extLst>
              <a:ext uri="{FF2B5EF4-FFF2-40B4-BE49-F238E27FC236}">
                <a16:creationId xmlns:a16="http://schemas.microsoft.com/office/drawing/2014/main" id="{B6E9B00B-16C8-4296-9865-AC4CC68EC870}"/>
              </a:ext>
            </a:extLst>
          </xdr:cNvPr>
          <xdr:cNvSpPr txBox="1"/>
        </xdr:nvSpPr>
        <xdr:spPr>
          <a:xfrm>
            <a:off x="1914136" y="3108796"/>
            <a:ext cx="347104" cy="2533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t>M</a:t>
            </a:r>
            <a:r>
              <a:rPr lang="en-CA" sz="1000" baseline="-25000"/>
              <a:t>C</a:t>
            </a:r>
          </a:p>
        </xdr:txBody>
      </xdr:sp>
    </xdr:grpSp>
    <xdr:clientData/>
  </xdr:twoCellAnchor>
  <xdr:twoCellAnchor>
    <xdr:from>
      <xdr:col>0</xdr:col>
      <xdr:colOff>561088</xdr:colOff>
      <xdr:row>21</xdr:row>
      <xdr:rowOff>5013</xdr:rowOff>
    </xdr:from>
    <xdr:to>
      <xdr:col>1</xdr:col>
      <xdr:colOff>188577</xdr:colOff>
      <xdr:row>21</xdr:row>
      <xdr:rowOff>5013</xdr:rowOff>
    </xdr:to>
    <xdr:cxnSp macro="">
      <xdr:nvCxnSpPr>
        <xdr:cNvPr id="36" name="Straight Arrow Connector 35">
          <a:extLst>
            <a:ext uri="{FF2B5EF4-FFF2-40B4-BE49-F238E27FC236}">
              <a16:creationId xmlns:a16="http://schemas.microsoft.com/office/drawing/2014/main" id="{3067A20D-1901-48B7-B576-01F0419B4DB9}"/>
            </a:ext>
          </a:extLst>
        </xdr:cNvPr>
        <xdr:cNvCxnSpPr/>
      </xdr:nvCxnSpPr>
      <xdr:spPr bwMode="auto">
        <a:xfrm>
          <a:off x="561088" y="3472113"/>
          <a:ext cx="227564" cy="0"/>
        </a:xfrm>
        <a:prstGeom prst="straightConnector1">
          <a:avLst/>
        </a:prstGeom>
        <a:solidFill>
          <a:srgbClr val="FFFFFF"/>
        </a:solidFill>
        <a:ln w="19050" cap="flat" cmpd="sng" algn="ctr">
          <a:solidFill>
            <a:schemeClr val="tx1"/>
          </a:solidFill>
          <a:prstDash val="solid"/>
          <a:round/>
          <a:headEnd type="none" w="med" len="med"/>
          <a:tailEnd type="triangle"/>
        </a:ln>
        <a:effectLst/>
      </xdr:spPr>
    </xdr:cxnSp>
    <xdr:clientData/>
  </xdr:twoCellAnchor>
  <xdr:oneCellAnchor>
    <xdr:from>
      <xdr:col>0</xdr:col>
      <xdr:colOff>451184</xdr:colOff>
      <xdr:row>21</xdr:row>
      <xdr:rowOff>21876</xdr:rowOff>
    </xdr:from>
    <xdr:ext cx="250903" cy="248851"/>
    <xdr:sp macro="" textlink="">
      <xdr:nvSpPr>
        <xdr:cNvPr id="37" name="TextBox 36">
          <a:extLst>
            <a:ext uri="{FF2B5EF4-FFF2-40B4-BE49-F238E27FC236}">
              <a16:creationId xmlns:a16="http://schemas.microsoft.com/office/drawing/2014/main" id="{154F8296-36DB-4DD7-8054-952D08AFDB19}"/>
            </a:ext>
          </a:extLst>
        </xdr:cNvPr>
        <xdr:cNvSpPr txBox="1"/>
      </xdr:nvSpPr>
      <xdr:spPr>
        <a:xfrm>
          <a:off x="451184" y="3488976"/>
          <a:ext cx="250903"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000"/>
            <a:t>P</a:t>
          </a:r>
        </a:p>
      </xdr:txBody>
    </xdr:sp>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abbottaerospace.com/wpdm-package/aa-sm-018-005" TargetMode="External"/><Relationship Id="rId2" Type="http://schemas.openxmlformats.org/officeDocument/2006/relationships/hyperlink" Target="http://www.abbottaerospace.com/wpdm-package/nasa-tm-x-73305-astronautics-structures-manual-volume-i" TargetMode="External"/><Relationship Id="rId1" Type="http://schemas.openxmlformats.org/officeDocument/2006/relationships/hyperlink" Target="http://www.xl-viking.com/"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Y62"/>
  <sheetViews>
    <sheetView view="pageBreakPreview" topLeftCell="A24" zoomScale="70" zoomScaleNormal="100" zoomScaleSheetLayoutView="70" workbookViewId="0">
      <selection activeCell="C65" sqref="C65"/>
    </sheetView>
  </sheetViews>
  <sheetFormatPr defaultColWidth="9.140625" defaultRowHeight="15.75" x14ac:dyDescent="0.25"/>
  <cols>
    <col min="1" max="2" width="9.140625" style="20"/>
    <col min="3" max="3" width="10.7109375" style="20" bestFit="1" customWidth="1"/>
    <col min="4" max="11" width="9.140625" style="20"/>
    <col min="12" max="12" width="5.42578125" style="5" customWidth="1"/>
    <col min="13" max="17" width="5.28515625" style="39" customWidth="1"/>
    <col min="18" max="19" width="5.28515625" style="40" customWidth="1"/>
    <col min="20" max="25" width="9.140625" style="42"/>
    <col min="26" max="16384" width="9.140625" style="20"/>
  </cols>
  <sheetData>
    <row r="1" spans="1:25" s="5" customFormat="1" ht="12.75" x14ac:dyDescent="0.2">
      <c r="A1" s="1"/>
      <c r="B1" s="2" t="s">
        <v>1</v>
      </c>
      <c r="C1" s="3" t="s">
        <v>0</v>
      </c>
      <c r="D1" s="1"/>
      <c r="E1" s="1"/>
      <c r="F1" s="2" t="s">
        <v>11</v>
      </c>
      <c r="G1" s="4"/>
      <c r="H1" s="1"/>
      <c r="I1" s="1"/>
      <c r="J1" s="1"/>
      <c r="K1" s="1"/>
      <c r="M1" s="35"/>
      <c r="N1" s="35"/>
      <c r="O1" s="35"/>
      <c r="P1" s="35"/>
      <c r="Q1" s="35"/>
      <c r="R1" s="35"/>
      <c r="S1" s="35"/>
      <c r="T1" s="36"/>
      <c r="U1" s="36"/>
      <c r="V1" s="36"/>
      <c r="W1" s="37"/>
      <c r="X1" s="38"/>
      <c r="Y1" s="36"/>
    </row>
    <row r="2" spans="1:25" s="5" customFormat="1" ht="12.75" x14ac:dyDescent="0.2">
      <c r="A2" s="1"/>
      <c r="B2" s="2" t="s">
        <v>2</v>
      </c>
      <c r="C2" s="3" t="s">
        <v>10</v>
      </c>
      <c r="D2" s="1"/>
      <c r="E2" s="1"/>
      <c r="F2" s="2" t="s">
        <v>5</v>
      </c>
      <c r="G2" s="3"/>
      <c r="H2" s="1"/>
      <c r="I2" s="1"/>
      <c r="J2" s="1"/>
      <c r="K2" s="1"/>
      <c r="M2" s="35"/>
      <c r="N2" s="35"/>
      <c r="O2" s="35"/>
      <c r="P2" s="35"/>
      <c r="Q2" s="35"/>
      <c r="R2" s="35"/>
      <c r="S2" s="35"/>
      <c r="T2" s="36"/>
      <c r="U2" s="36"/>
      <c r="V2" s="36"/>
      <c r="W2" s="37"/>
      <c r="X2" s="38"/>
      <c r="Y2" s="36"/>
    </row>
    <row r="3" spans="1:25" s="5" customFormat="1" ht="12.75" x14ac:dyDescent="0.2">
      <c r="A3" s="1"/>
      <c r="B3" s="2" t="s">
        <v>3</v>
      </c>
      <c r="C3" s="10"/>
      <c r="D3" s="1"/>
      <c r="E3" s="1"/>
      <c r="F3" s="2" t="s">
        <v>4</v>
      </c>
      <c r="G3" s="3"/>
      <c r="H3" s="1"/>
      <c r="I3" s="1"/>
      <c r="J3" s="1"/>
      <c r="K3" s="1"/>
      <c r="M3" s="35"/>
      <c r="N3" s="35"/>
      <c r="O3" s="35"/>
      <c r="P3" s="35"/>
      <c r="Q3" s="35"/>
      <c r="R3" s="35"/>
      <c r="S3" s="35"/>
      <c r="T3" s="36"/>
      <c r="U3" s="36"/>
      <c r="V3" s="36"/>
      <c r="W3" s="37"/>
      <c r="X3" s="38"/>
      <c r="Y3" s="36"/>
    </row>
    <row r="4" spans="1:25" s="5" customFormat="1" ht="12.75" x14ac:dyDescent="0.2">
      <c r="A4" s="1"/>
      <c r="B4" s="2" t="s">
        <v>23</v>
      </c>
      <c r="C4" s="4"/>
      <c r="D4" s="1"/>
      <c r="E4" s="1"/>
      <c r="F4" s="2" t="s">
        <v>24</v>
      </c>
      <c r="G4" s="3" t="s">
        <v>25</v>
      </c>
      <c r="H4" s="1"/>
      <c r="I4" s="1"/>
      <c r="J4" s="1"/>
      <c r="K4" s="1"/>
      <c r="M4" s="35"/>
      <c r="N4" s="35"/>
      <c r="O4" s="35"/>
      <c r="P4" s="35"/>
      <c r="Q4" s="39"/>
      <c r="R4" s="40"/>
      <c r="S4" s="40"/>
      <c r="T4" s="36"/>
      <c r="U4" s="36"/>
      <c r="V4" s="36"/>
      <c r="W4" s="37"/>
      <c r="X4" s="38"/>
      <c r="Y4" s="36"/>
    </row>
    <row r="5" spans="1:25" s="5" customFormat="1" ht="12.75" x14ac:dyDescent="0.2">
      <c r="A5" s="1"/>
      <c r="B5" s="2" t="s">
        <v>26</v>
      </c>
      <c r="C5" s="4"/>
      <c r="D5" s="1"/>
      <c r="E5" s="2"/>
      <c r="F5" s="1"/>
      <c r="G5" s="1"/>
      <c r="H5" s="1"/>
      <c r="I5" s="1"/>
      <c r="J5" s="1"/>
      <c r="K5" s="1"/>
      <c r="M5" s="35"/>
      <c r="N5" s="35"/>
      <c r="O5" s="35"/>
      <c r="P5" s="35"/>
      <c r="Q5" s="39"/>
      <c r="R5" s="40"/>
      <c r="S5" s="40"/>
      <c r="T5" s="36"/>
      <c r="U5" s="36"/>
      <c r="V5" s="36"/>
      <c r="W5" s="37"/>
      <c r="X5" s="38"/>
      <c r="Y5" s="36"/>
    </row>
    <row r="6" spans="1:25" s="5" customFormat="1" ht="12.75" x14ac:dyDescent="0.2">
      <c r="A6" s="1"/>
      <c r="B6" s="1" t="s">
        <v>7</v>
      </c>
      <c r="C6" s="13"/>
      <c r="D6" s="1"/>
      <c r="E6" s="1"/>
      <c r="F6" s="1"/>
      <c r="G6" s="1"/>
      <c r="H6" s="1"/>
      <c r="I6" s="1"/>
      <c r="J6" s="1"/>
      <c r="K6" s="1"/>
      <c r="M6" s="35"/>
      <c r="N6" s="35"/>
      <c r="O6" s="35"/>
      <c r="P6" s="35"/>
      <c r="Q6" s="39"/>
      <c r="R6" s="40"/>
      <c r="S6" s="40"/>
      <c r="T6" s="36"/>
      <c r="U6" s="36"/>
      <c r="V6" s="36"/>
      <c r="W6" s="37"/>
      <c r="X6" s="38"/>
      <c r="Y6" s="36"/>
    </row>
    <row r="7" spans="1:25" s="5" customFormat="1" ht="12.75" x14ac:dyDescent="0.2">
      <c r="A7" s="1"/>
      <c r="B7" s="1"/>
      <c r="C7" s="1"/>
      <c r="D7" s="1"/>
      <c r="E7" s="1"/>
      <c r="F7" s="1"/>
      <c r="G7" s="1"/>
      <c r="H7" s="1"/>
      <c r="I7" s="1"/>
      <c r="J7" s="1"/>
      <c r="K7" s="1"/>
      <c r="M7" s="35"/>
      <c r="N7" s="35"/>
      <c r="O7" s="35"/>
      <c r="P7" s="35"/>
      <c r="Q7" s="39"/>
      <c r="R7" s="40"/>
      <c r="S7" s="40"/>
      <c r="T7" s="36"/>
      <c r="U7" s="36"/>
      <c r="V7" s="36"/>
      <c r="W7" s="37"/>
      <c r="X7" s="38"/>
      <c r="Y7" s="36"/>
    </row>
    <row r="8" spans="1:25" s="5" customFormat="1" ht="12.75" x14ac:dyDescent="0.2">
      <c r="A8" s="14"/>
      <c r="E8" s="7"/>
      <c r="F8" s="8"/>
      <c r="H8" s="15"/>
      <c r="I8" s="7"/>
      <c r="J8" s="16"/>
      <c r="K8" s="17"/>
      <c r="L8" s="18"/>
      <c r="M8" s="35"/>
      <c r="N8" s="35"/>
      <c r="O8" s="35"/>
      <c r="P8" s="35"/>
      <c r="Q8" s="39"/>
      <c r="R8" s="40"/>
      <c r="S8" s="40"/>
      <c r="T8" s="36"/>
      <c r="U8" s="36"/>
      <c r="V8" s="36"/>
      <c r="W8" s="36"/>
      <c r="X8" s="36"/>
      <c r="Y8" s="36"/>
    </row>
    <row r="9" spans="1:25" s="5" customFormat="1" ht="12.75" x14ac:dyDescent="0.2">
      <c r="E9" s="7"/>
      <c r="F9" s="15"/>
      <c r="H9" s="15"/>
      <c r="I9" s="7"/>
      <c r="J9" s="17"/>
      <c r="K9" s="17"/>
      <c r="L9" s="18"/>
      <c r="M9" s="35"/>
      <c r="N9" s="35"/>
      <c r="O9" s="35"/>
      <c r="P9" s="35"/>
      <c r="Q9" s="39"/>
      <c r="R9" s="40"/>
      <c r="S9" s="40"/>
      <c r="T9" s="36"/>
      <c r="U9" s="36"/>
      <c r="V9" s="36"/>
      <c r="W9" s="36"/>
      <c r="X9" s="36"/>
      <c r="Y9" s="36"/>
    </row>
    <row r="10" spans="1:25" s="5" customFormat="1" ht="12.75" x14ac:dyDescent="0.2">
      <c r="E10" s="7"/>
      <c r="F10" s="15"/>
      <c r="H10" s="15"/>
      <c r="I10" s="7"/>
      <c r="J10" s="8"/>
      <c r="K10" s="15"/>
      <c r="L10" s="18"/>
      <c r="M10" s="35"/>
      <c r="N10" s="35"/>
      <c r="O10" s="35"/>
      <c r="P10" s="35"/>
      <c r="Q10" s="39"/>
      <c r="R10" s="40"/>
      <c r="S10" s="40"/>
      <c r="T10" s="36"/>
      <c r="U10" s="36"/>
      <c r="V10" s="36"/>
      <c r="W10" s="36"/>
      <c r="X10" s="36"/>
      <c r="Y10" s="36"/>
    </row>
    <row r="11" spans="1:25" s="5" customFormat="1" ht="12.75" x14ac:dyDescent="0.2">
      <c r="E11" s="7"/>
      <c r="F11" s="15"/>
      <c r="I11" s="19"/>
      <c r="J11" s="8"/>
      <c r="M11" s="35"/>
      <c r="N11" s="35"/>
      <c r="O11" s="35"/>
      <c r="P11" s="35"/>
      <c r="Q11" s="35"/>
      <c r="R11" s="35"/>
      <c r="S11" s="35"/>
      <c r="T11" s="36"/>
      <c r="U11" s="36"/>
      <c r="V11" s="36"/>
      <c r="W11" s="36"/>
      <c r="X11" s="36"/>
      <c r="Y11" s="36"/>
    </row>
    <row r="12" spans="1:25" x14ac:dyDescent="0.25">
      <c r="C12" s="21" t="str">
        <f>G4</f>
        <v>IMPORTANT INFORMATION</v>
      </c>
      <c r="M12" s="35"/>
      <c r="N12" s="35"/>
      <c r="O12" s="35"/>
      <c r="P12" s="35"/>
      <c r="Q12" s="41"/>
      <c r="R12" s="41"/>
      <c r="S12" s="41"/>
    </row>
    <row r="13" spans="1:25" s="5" customFormat="1" ht="12.75" x14ac:dyDescent="0.2">
      <c r="M13" s="35"/>
      <c r="N13" s="35"/>
      <c r="O13" s="35"/>
      <c r="P13" s="35"/>
      <c r="Q13" s="35"/>
      <c r="R13" s="35"/>
      <c r="S13" s="35"/>
      <c r="T13" s="36"/>
      <c r="U13" s="36"/>
      <c r="V13" s="36"/>
      <c r="W13" s="36"/>
      <c r="X13" s="36"/>
      <c r="Y13" s="36"/>
    </row>
    <row r="14" spans="1:25" s="5" customFormat="1" ht="12.75" x14ac:dyDescent="0.2">
      <c r="B14" s="22" t="s">
        <v>30</v>
      </c>
      <c r="M14" s="35"/>
      <c r="N14" s="35"/>
      <c r="O14" s="35"/>
      <c r="P14" s="35"/>
      <c r="Q14" s="35"/>
      <c r="R14" s="35"/>
      <c r="S14" s="35"/>
      <c r="T14" s="36"/>
      <c r="U14" s="36"/>
      <c r="V14" s="36"/>
      <c r="W14" s="36"/>
      <c r="X14" s="36"/>
      <c r="Y14" s="36"/>
    </row>
    <row r="15" spans="1:25" s="5" customFormat="1" ht="12.75" x14ac:dyDescent="0.2">
      <c r="A15" s="23"/>
      <c r="K15" s="23"/>
      <c r="M15" s="39"/>
      <c r="N15" s="39"/>
      <c r="O15" s="39"/>
      <c r="P15" s="39"/>
      <c r="Q15" s="39"/>
      <c r="R15" s="40"/>
      <c r="S15" s="40"/>
      <c r="T15" s="36"/>
      <c r="U15" s="36"/>
      <c r="V15" s="36"/>
      <c r="W15" s="36"/>
      <c r="X15" s="36"/>
      <c r="Y15" s="36"/>
    </row>
    <row r="16" spans="1:25" s="5" customFormat="1" ht="12.75" customHeight="1" x14ac:dyDescent="0.2">
      <c r="B16" s="64" t="s">
        <v>36</v>
      </c>
      <c r="C16" s="64"/>
      <c r="D16" s="64"/>
      <c r="E16" s="64"/>
      <c r="F16" s="64"/>
      <c r="G16" s="64"/>
      <c r="H16" s="64"/>
      <c r="I16" s="64"/>
      <c r="J16" s="64"/>
      <c r="M16" s="39"/>
      <c r="N16" s="39"/>
      <c r="O16" s="39"/>
      <c r="P16" s="39"/>
      <c r="Q16" s="39"/>
      <c r="R16" s="40"/>
      <c r="S16" s="40"/>
      <c r="T16" s="36"/>
      <c r="U16" s="36"/>
      <c r="V16" s="36"/>
      <c r="W16" s="36"/>
      <c r="X16" s="36"/>
      <c r="Y16" s="36"/>
    </row>
    <row r="17" spans="1:25" s="5" customFormat="1" ht="12.75" x14ac:dyDescent="0.2">
      <c r="B17" s="64"/>
      <c r="C17" s="64"/>
      <c r="D17" s="64"/>
      <c r="E17" s="64"/>
      <c r="F17" s="64"/>
      <c r="G17" s="64"/>
      <c r="H17" s="64"/>
      <c r="I17" s="64"/>
      <c r="J17" s="64"/>
      <c r="M17" s="39"/>
      <c r="N17" s="39"/>
      <c r="O17" s="39"/>
      <c r="P17" s="39"/>
      <c r="Q17" s="39"/>
      <c r="R17" s="40"/>
      <c r="S17" s="40"/>
      <c r="T17" s="36"/>
      <c r="U17" s="36"/>
      <c r="V17" s="36"/>
      <c r="W17" s="36"/>
      <c r="X17" s="36"/>
      <c r="Y17" s="36"/>
    </row>
    <row r="18" spans="1:25" s="5" customFormat="1" ht="12.75" x14ac:dyDescent="0.2">
      <c r="B18" s="64"/>
      <c r="C18" s="64"/>
      <c r="D18" s="64"/>
      <c r="E18" s="64"/>
      <c r="F18" s="64"/>
      <c r="G18" s="64"/>
      <c r="H18" s="64"/>
      <c r="I18" s="64"/>
      <c r="J18" s="64"/>
      <c r="M18" s="39"/>
      <c r="N18" s="39"/>
      <c r="O18" s="39"/>
      <c r="P18" s="39"/>
      <c r="Q18" s="39"/>
      <c r="R18" s="40"/>
      <c r="S18" s="40"/>
      <c r="T18" s="36"/>
      <c r="U18" s="36"/>
      <c r="V18" s="36"/>
      <c r="W18" s="36"/>
      <c r="X18" s="36"/>
      <c r="Y18" s="36"/>
    </row>
    <row r="19" spans="1:25" s="5" customFormat="1" ht="12.75" x14ac:dyDescent="0.2">
      <c r="B19" s="64"/>
      <c r="C19" s="64"/>
      <c r="D19" s="64"/>
      <c r="E19" s="64"/>
      <c r="F19" s="64"/>
      <c r="G19" s="64"/>
      <c r="H19" s="64"/>
      <c r="I19" s="64"/>
      <c r="J19" s="64"/>
      <c r="M19" s="39"/>
      <c r="N19" s="39"/>
      <c r="O19" s="39"/>
      <c r="P19" s="39"/>
      <c r="Q19" s="39"/>
      <c r="R19" s="40"/>
      <c r="S19" s="40"/>
      <c r="T19" s="36"/>
      <c r="U19" s="36"/>
      <c r="V19" s="36"/>
      <c r="W19" s="36"/>
      <c r="X19" s="36"/>
      <c r="Y19" s="36"/>
    </row>
    <row r="20" spans="1:25" s="5" customFormat="1" ht="12.75" customHeight="1" x14ac:dyDescent="0.2">
      <c r="A20" s="23"/>
      <c r="B20" s="24" t="s">
        <v>34</v>
      </c>
      <c r="C20" s="23"/>
      <c r="D20" s="23"/>
      <c r="E20" s="23"/>
      <c r="F20" s="23"/>
      <c r="G20" s="23"/>
      <c r="H20" s="23"/>
      <c r="I20" s="23"/>
      <c r="J20" s="23"/>
      <c r="K20" s="23"/>
      <c r="M20" s="39"/>
      <c r="N20" s="39"/>
      <c r="O20" s="39"/>
      <c r="P20" s="39"/>
      <c r="Q20" s="39"/>
      <c r="R20" s="40"/>
      <c r="S20" s="40"/>
      <c r="T20" s="36"/>
      <c r="U20" s="36"/>
      <c r="V20" s="36"/>
      <c r="W20" s="36"/>
      <c r="X20" s="36"/>
      <c r="Y20" s="36"/>
    </row>
    <row r="21" spans="1:25" s="5" customFormat="1" ht="12.75" x14ac:dyDescent="0.2">
      <c r="A21" s="23"/>
      <c r="B21" s="24"/>
      <c r="C21" s="23"/>
      <c r="D21" s="23"/>
      <c r="E21" s="23"/>
      <c r="F21" s="23"/>
      <c r="G21" s="23"/>
      <c r="H21" s="23"/>
      <c r="I21" s="23"/>
      <c r="J21" s="23"/>
      <c r="K21" s="23"/>
      <c r="M21" s="39"/>
      <c r="N21" s="39"/>
      <c r="O21" s="39"/>
      <c r="P21" s="39"/>
      <c r="Q21" s="39"/>
      <c r="R21" s="40"/>
      <c r="S21" s="40"/>
      <c r="T21" s="36"/>
      <c r="U21" s="36"/>
      <c r="V21" s="36"/>
      <c r="W21" s="36"/>
      <c r="X21" s="36"/>
      <c r="Y21" s="36"/>
    </row>
    <row r="22" spans="1:25" s="5" customFormat="1" ht="12.75" x14ac:dyDescent="0.2">
      <c r="A22" s="23"/>
      <c r="B22" s="64" t="s">
        <v>37</v>
      </c>
      <c r="C22" s="64"/>
      <c r="D22" s="64"/>
      <c r="E22" s="64"/>
      <c r="F22" s="64"/>
      <c r="G22" s="64"/>
      <c r="H22" s="64"/>
      <c r="I22" s="64"/>
      <c r="J22" s="64"/>
      <c r="K22" s="23"/>
      <c r="M22" s="39"/>
      <c r="N22" s="39"/>
      <c r="O22" s="39"/>
      <c r="P22" s="39"/>
      <c r="Q22" s="39"/>
      <c r="R22" s="40"/>
      <c r="S22" s="40"/>
      <c r="T22" s="36"/>
      <c r="U22" s="36"/>
      <c r="V22" s="36"/>
      <c r="W22" s="36"/>
      <c r="X22" s="36"/>
      <c r="Y22" s="36"/>
    </row>
    <row r="23" spans="1:25" s="5" customFormat="1" ht="12.75" x14ac:dyDescent="0.2">
      <c r="A23" s="23"/>
      <c r="B23" s="64"/>
      <c r="C23" s="64"/>
      <c r="D23" s="64"/>
      <c r="E23" s="64"/>
      <c r="F23" s="64"/>
      <c r="G23" s="64"/>
      <c r="H23" s="64"/>
      <c r="I23" s="64"/>
      <c r="J23" s="64"/>
      <c r="K23" s="23"/>
      <c r="M23" s="39"/>
      <c r="N23" s="39"/>
      <c r="O23" s="39"/>
      <c r="P23" s="39"/>
      <c r="Q23" s="39"/>
      <c r="R23" s="40"/>
      <c r="S23" s="43"/>
      <c r="T23" s="36"/>
      <c r="U23" s="36"/>
      <c r="V23" s="36"/>
      <c r="W23" s="36"/>
      <c r="X23" s="36"/>
      <c r="Y23" s="36"/>
    </row>
    <row r="24" spans="1:25" s="5" customFormat="1" ht="12.75" x14ac:dyDescent="0.2">
      <c r="A24" s="23"/>
      <c r="B24" s="64"/>
      <c r="C24" s="64"/>
      <c r="D24" s="64"/>
      <c r="E24" s="64"/>
      <c r="F24" s="64"/>
      <c r="G24" s="64"/>
      <c r="H24" s="64"/>
      <c r="I24" s="64"/>
      <c r="J24" s="64"/>
      <c r="K24" s="23"/>
      <c r="M24" s="39"/>
      <c r="N24" s="39"/>
      <c r="O24" s="39"/>
      <c r="P24" s="39"/>
      <c r="Q24" s="39"/>
      <c r="R24" s="40"/>
      <c r="S24" s="43"/>
      <c r="T24" s="36"/>
      <c r="U24" s="36"/>
      <c r="V24" s="36"/>
      <c r="W24" s="36"/>
      <c r="X24" s="36"/>
      <c r="Y24" s="36"/>
    </row>
    <row r="25" spans="1:25" s="5" customFormat="1" ht="12.75" customHeight="1" x14ac:dyDescent="0.2">
      <c r="A25" s="23"/>
      <c r="B25" s="45"/>
      <c r="C25" s="45"/>
      <c r="D25" s="45"/>
      <c r="E25" s="45"/>
      <c r="F25" s="47" t="s">
        <v>48</v>
      </c>
      <c r="G25" s="45"/>
      <c r="H25" s="45"/>
      <c r="I25" s="45"/>
      <c r="J25" s="45"/>
      <c r="K25" s="23"/>
      <c r="M25" s="39"/>
      <c r="N25" s="39"/>
      <c r="O25" s="39"/>
      <c r="P25" s="39"/>
      <c r="Q25" s="39"/>
      <c r="R25" s="40"/>
      <c r="S25" s="40"/>
      <c r="T25" s="36"/>
      <c r="U25" s="36"/>
      <c r="V25" s="36"/>
      <c r="W25" s="36"/>
      <c r="X25" s="36"/>
      <c r="Y25" s="36"/>
    </row>
    <row r="26" spans="1:25" s="5" customFormat="1" ht="12.75" x14ac:dyDescent="0.2">
      <c r="A26" s="23"/>
      <c r="B26" s="64" t="s">
        <v>38</v>
      </c>
      <c r="C26" s="64"/>
      <c r="D26" s="64"/>
      <c r="E26" s="64"/>
      <c r="F26" s="64"/>
      <c r="G26" s="64"/>
      <c r="H26" s="64"/>
      <c r="I26" s="64"/>
      <c r="J26" s="64"/>
      <c r="K26" s="23"/>
      <c r="M26" s="39"/>
      <c r="N26" s="39"/>
      <c r="O26" s="39"/>
      <c r="P26" s="39"/>
      <c r="Q26" s="39"/>
      <c r="R26" s="40"/>
      <c r="S26" s="40"/>
      <c r="T26" s="36"/>
      <c r="U26" s="36"/>
      <c r="V26" s="36"/>
      <c r="W26" s="36"/>
      <c r="X26" s="36"/>
      <c r="Y26" s="36"/>
    </row>
    <row r="27" spans="1:25" s="5" customFormat="1" ht="12.75" x14ac:dyDescent="0.2">
      <c r="A27" s="23"/>
      <c r="B27" s="64"/>
      <c r="C27" s="64"/>
      <c r="D27" s="64"/>
      <c r="E27" s="64"/>
      <c r="F27" s="64"/>
      <c r="G27" s="64"/>
      <c r="H27" s="64"/>
      <c r="I27" s="64"/>
      <c r="J27" s="64"/>
      <c r="K27" s="23"/>
      <c r="M27" s="39"/>
      <c r="N27" s="39"/>
      <c r="O27" s="39"/>
      <c r="P27" s="39"/>
      <c r="Q27" s="39"/>
      <c r="R27" s="40"/>
      <c r="S27" s="40"/>
      <c r="T27" s="36"/>
      <c r="U27" s="36"/>
      <c r="V27" s="36"/>
      <c r="W27" s="36"/>
      <c r="X27" s="36"/>
      <c r="Y27" s="36"/>
    </row>
    <row r="28" spans="1:25" s="5" customFormat="1" ht="12.75" x14ac:dyDescent="0.2">
      <c r="A28" s="23"/>
      <c r="B28" s="45"/>
      <c r="C28" s="45"/>
      <c r="D28" s="45"/>
      <c r="E28" s="45"/>
      <c r="F28" s="45"/>
      <c r="G28" s="45"/>
      <c r="H28" s="45"/>
      <c r="I28" s="45"/>
      <c r="J28" s="45"/>
      <c r="K28" s="23"/>
      <c r="M28" s="39"/>
      <c r="N28" s="39"/>
      <c r="O28" s="39"/>
      <c r="P28" s="39"/>
      <c r="Q28" s="39"/>
      <c r="R28" s="40"/>
      <c r="S28" s="40"/>
      <c r="T28" s="36"/>
      <c r="U28" s="36"/>
      <c r="V28" s="36"/>
      <c r="W28" s="36"/>
      <c r="X28" s="36"/>
      <c r="Y28" s="36"/>
    </row>
    <row r="29" spans="1:25" s="5" customFormat="1" ht="12.75" x14ac:dyDescent="0.2">
      <c r="A29" s="23"/>
      <c r="B29" s="64" t="s">
        <v>39</v>
      </c>
      <c r="C29" s="64"/>
      <c r="D29" s="64"/>
      <c r="E29" s="64"/>
      <c r="F29" s="64"/>
      <c r="G29" s="64"/>
      <c r="H29" s="64"/>
      <c r="I29" s="64"/>
      <c r="J29" s="64"/>
      <c r="K29" s="23"/>
      <c r="M29" s="39"/>
      <c r="N29" s="39"/>
      <c r="O29" s="39"/>
      <c r="P29" s="39"/>
      <c r="Q29" s="39"/>
      <c r="R29" s="40"/>
      <c r="S29" s="40"/>
      <c r="T29" s="36"/>
      <c r="U29" s="36"/>
      <c r="V29" s="36"/>
      <c r="W29" s="36"/>
      <c r="X29" s="36"/>
      <c r="Y29" s="36"/>
    </row>
    <row r="30" spans="1:25" s="5" customFormat="1" ht="12.75" x14ac:dyDescent="0.2">
      <c r="A30" s="23"/>
      <c r="B30" s="64"/>
      <c r="C30" s="64"/>
      <c r="D30" s="64"/>
      <c r="E30" s="64"/>
      <c r="F30" s="64"/>
      <c r="G30" s="64"/>
      <c r="H30" s="64"/>
      <c r="I30" s="64"/>
      <c r="J30" s="64"/>
      <c r="K30" s="23"/>
      <c r="M30" s="39"/>
      <c r="N30" s="39"/>
      <c r="O30" s="39"/>
      <c r="P30" s="39"/>
      <c r="Q30" s="39"/>
      <c r="R30" s="40"/>
      <c r="S30" s="40"/>
      <c r="T30" s="36"/>
      <c r="U30" s="36"/>
      <c r="V30" s="36"/>
      <c r="W30" s="36"/>
      <c r="X30" s="36"/>
      <c r="Y30" s="36"/>
    </row>
    <row r="31" spans="1:25" s="5" customFormat="1" ht="12.75" customHeight="1" x14ac:dyDescent="0.2">
      <c r="A31" s="23"/>
      <c r="B31" s="64"/>
      <c r="C31" s="64"/>
      <c r="D31" s="64"/>
      <c r="E31" s="64"/>
      <c r="F31" s="64"/>
      <c r="G31" s="64"/>
      <c r="H31" s="64"/>
      <c r="I31" s="64"/>
      <c r="J31" s="64"/>
      <c r="K31" s="23"/>
      <c r="M31" s="39"/>
      <c r="N31" s="39"/>
      <c r="O31" s="39"/>
      <c r="P31" s="39"/>
      <c r="Q31" s="39"/>
      <c r="R31" s="40"/>
      <c r="S31" s="40"/>
      <c r="T31" s="36"/>
      <c r="U31" s="36"/>
      <c r="V31" s="36"/>
      <c r="W31" s="36"/>
      <c r="X31" s="36"/>
      <c r="Y31" s="36"/>
    </row>
    <row r="32" spans="1:25" s="5" customFormat="1" ht="12.75" x14ac:dyDescent="0.2">
      <c r="A32" s="23"/>
      <c r="B32" s="64"/>
      <c r="C32" s="64"/>
      <c r="D32" s="64"/>
      <c r="E32" s="64"/>
      <c r="F32" s="64"/>
      <c r="G32" s="64"/>
      <c r="H32" s="64"/>
      <c r="I32" s="64"/>
      <c r="J32" s="64"/>
      <c r="K32" s="23"/>
      <c r="M32" s="39"/>
      <c r="N32" s="39"/>
      <c r="O32" s="39"/>
      <c r="P32" s="39"/>
      <c r="Q32" s="39"/>
      <c r="R32" s="40"/>
      <c r="S32" s="40"/>
      <c r="T32" s="36"/>
      <c r="U32" s="36"/>
      <c r="V32" s="36"/>
      <c r="W32" s="36"/>
      <c r="X32" s="36"/>
      <c r="Y32" s="36"/>
    </row>
    <row r="33" spans="1:25" s="5" customFormat="1" ht="12.75" customHeight="1" x14ac:dyDescent="0.2">
      <c r="A33" s="23"/>
      <c r="B33" s="64"/>
      <c r="C33" s="64"/>
      <c r="D33" s="64"/>
      <c r="E33" s="64"/>
      <c r="F33" s="64"/>
      <c r="G33" s="64"/>
      <c r="H33" s="64"/>
      <c r="I33" s="64"/>
      <c r="J33" s="64"/>
      <c r="K33" s="23"/>
      <c r="M33" s="39"/>
      <c r="N33" s="39"/>
      <c r="O33" s="39"/>
      <c r="P33" s="39"/>
      <c r="Q33" s="39"/>
      <c r="R33" s="40"/>
      <c r="S33" s="40"/>
      <c r="T33" s="36"/>
      <c r="U33" s="36"/>
      <c r="V33" s="36"/>
      <c r="W33" s="36"/>
      <c r="X33" s="36"/>
      <c r="Y33" s="36"/>
    </row>
    <row r="34" spans="1:25" s="5" customFormat="1" ht="12.75" x14ac:dyDescent="0.2">
      <c r="A34" s="23"/>
      <c r="B34" s="45"/>
      <c r="C34" s="45"/>
      <c r="D34" s="66" t="s">
        <v>31</v>
      </c>
      <c r="E34" s="66"/>
      <c r="F34" s="66"/>
      <c r="G34" s="66"/>
      <c r="H34" s="66"/>
      <c r="I34" s="45"/>
      <c r="J34" s="45"/>
      <c r="K34" s="23"/>
      <c r="M34" s="39"/>
      <c r="N34" s="39"/>
      <c r="O34" s="39"/>
      <c r="P34" s="39"/>
      <c r="Q34" s="39"/>
      <c r="R34" s="40"/>
      <c r="S34" s="43"/>
      <c r="T34" s="36"/>
      <c r="U34" s="36"/>
      <c r="V34" s="36"/>
      <c r="W34" s="36"/>
      <c r="X34" s="36"/>
      <c r="Y34" s="36"/>
    </row>
    <row r="35" spans="1:25" s="5" customFormat="1" ht="12.75" x14ac:dyDescent="0.2">
      <c r="A35" s="23"/>
      <c r="B35" s="23"/>
      <c r="C35" s="23"/>
      <c r="I35" s="23"/>
      <c r="J35" s="23"/>
      <c r="K35" s="23"/>
      <c r="M35" s="39"/>
      <c r="N35" s="39"/>
      <c r="O35" s="39"/>
      <c r="P35" s="39"/>
      <c r="Q35" s="39"/>
      <c r="R35" s="40"/>
      <c r="S35" s="43"/>
      <c r="T35" s="36"/>
      <c r="U35" s="36"/>
      <c r="V35" s="36"/>
      <c r="W35" s="36"/>
      <c r="X35" s="36"/>
      <c r="Y35" s="36"/>
    </row>
    <row r="36" spans="1:25" s="5" customFormat="1" ht="12.75" customHeight="1" x14ac:dyDescent="0.2">
      <c r="A36" s="23"/>
      <c r="B36" s="24" t="s">
        <v>32</v>
      </c>
      <c r="C36" s="23"/>
      <c r="D36" s="23"/>
      <c r="E36" s="23"/>
      <c r="F36" s="44"/>
      <c r="G36" s="23"/>
      <c r="H36" s="23"/>
      <c r="I36" s="23"/>
      <c r="J36" s="23"/>
      <c r="K36" s="23"/>
      <c r="M36" s="39"/>
      <c r="N36" s="39"/>
      <c r="O36" s="39"/>
      <c r="P36" s="39"/>
      <c r="Q36" s="39"/>
      <c r="R36" s="40"/>
      <c r="S36" s="40"/>
      <c r="T36" s="36"/>
      <c r="U36" s="36"/>
      <c r="V36" s="36"/>
      <c r="W36" s="36"/>
      <c r="X36" s="36"/>
      <c r="Y36" s="36"/>
    </row>
    <row r="37" spans="1:25" s="5" customFormat="1" ht="12.75" x14ac:dyDescent="0.2">
      <c r="A37" s="23"/>
      <c r="B37" s="24"/>
      <c r="C37" s="23"/>
      <c r="D37" s="23"/>
      <c r="E37" s="23"/>
      <c r="F37" s="44"/>
      <c r="G37" s="23"/>
      <c r="H37" s="23"/>
      <c r="I37" s="23"/>
      <c r="J37" s="23"/>
      <c r="K37" s="23"/>
      <c r="M37" s="39"/>
      <c r="N37" s="39"/>
      <c r="O37" s="39"/>
      <c r="P37" s="39"/>
      <c r="Q37" s="39"/>
      <c r="R37" s="40"/>
      <c r="S37" s="40"/>
      <c r="T37" s="36"/>
      <c r="U37" s="36"/>
      <c r="V37" s="36"/>
      <c r="W37" s="36"/>
      <c r="X37" s="36"/>
      <c r="Y37" s="36"/>
    </row>
    <row r="38" spans="1:25" s="5" customFormat="1" ht="12.75" x14ac:dyDescent="0.2">
      <c r="A38" s="23"/>
      <c r="B38" s="64" t="s">
        <v>40</v>
      </c>
      <c r="C38" s="64"/>
      <c r="D38" s="64"/>
      <c r="E38" s="64"/>
      <c r="F38" s="64"/>
      <c r="G38" s="64"/>
      <c r="H38" s="64"/>
      <c r="I38" s="64"/>
      <c r="J38" s="64"/>
      <c r="K38" s="23"/>
      <c r="M38" s="39"/>
      <c r="N38" s="39"/>
      <c r="O38" s="39"/>
      <c r="P38" s="39"/>
      <c r="Q38" s="39"/>
      <c r="R38" s="40"/>
      <c r="S38" s="40"/>
      <c r="T38" s="36"/>
      <c r="U38" s="36"/>
      <c r="V38" s="36"/>
      <c r="W38" s="36"/>
      <c r="X38" s="36"/>
      <c r="Y38" s="36"/>
    </row>
    <row r="39" spans="1:25" s="5" customFormat="1" ht="12.75" x14ac:dyDescent="0.2">
      <c r="A39" s="23"/>
      <c r="B39" s="64"/>
      <c r="C39" s="64"/>
      <c r="D39" s="64"/>
      <c r="E39" s="64"/>
      <c r="F39" s="64"/>
      <c r="G39" s="64"/>
      <c r="H39" s="64"/>
      <c r="I39" s="64"/>
      <c r="J39" s="64"/>
      <c r="K39" s="23"/>
      <c r="M39" s="39"/>
      <c r="N39" s="39"/>
      <c r="O39" s="39"/>
      <c r="P39" s="39"/>
      <c r="Q39" s="39"/>
      <c r="R39" s="40"/>
      <c r="S39" s="40"/>
      <c r="T39" s="36"/>
      <c r="U39" s="36"/>
      <c r="V39" s="36"/>
      <c r="W39" s="36"/>
      <c r="X39" s="36"/>
      <c r="Y39" s="36"/>
    </row>
    <row r="40" spans="1:25" s="5" customFormat="1" ht="12.75" x14ac:dyDescent="0.2">
      <c r="A40" s="23"/>
      <c r="B40" s="45"/>
      <c r="C40" s="45"/>
      <c r="D40" s="45"/>
      <c r="E40" s="45"/>
      <c r="F40" s="45"/>
      <c r="G40" s="45"/>
      <c r="H40" s="45"/>
      <c r="I40" s="45"/>
      <c r="J40" s="45"/>
      <c r="K40" s="23"/>
      <c r="M40" s="39"/>
      <c r="N40" s="39"/>
      <c r="O40" s="39"/>
      <c r="P40" s="39"/>
      <c r="Q40" s="39"/>
      <c r="R40" s="40"/>
      <c r="S40" s="40"/>
      <c r="T40" s="36"/>
      <c r="U40" s="36"/>
      <c r="V40" s="36"/>
      <c r="W40" s="36"/>
      <c r="X40" s="36"/>
      <c r="Y40" s="36"/>
    </row>
    <row r="41" spans="1:25" s="5" customFormat="1" ht="12.75" x14ac:dyDescent="0.2">
      <c r="A41" s="23"/>
      <c r="B41" s="64" t="s">
        <v>41</v>
      </c>
      <c r="C41" s="64"/>
      <c r="D41" s="64"/>
      <c r="E41" s="64"/>
      <c r="F41" s="64"/>
      <c r="G41" s="64"/>
      <c r="H41" s="64"/>
      <c r="I41" s="64"/>
      <c r="J41" s="64"/>
      <c r="K41" s="23"/>
      <c r="M41" s="39"/>
      <c r="N41" s="39"/>
      <c r="O41" s="39"/>
      <c r="P41" s="39"/>
      <c r="Q41" s="39"/>
      <c r="R41" s="40"/>
      <c r="S41" s="40"/>
      <c r="T41" s="36"/>
      <c r="U41" s="36"/>
      <c r="V41" s="36"/>
      <c r="W41" s="36"/>
      <c r="X41" s="36"/>
      <c r="Y41" s="36"/>
    </row>
    <row r="42" spans="1:25" s="5" customFormat="1" ht="12.75" x14ac:dyDescent="0.2">
      <c r="A42" s="23"/>
      <c r="B42" s="64"/>
      <c r="C42" s="64"/>
      <c r="D42" s="64"/>
      <c r="E42" s="64"/>
      <c r="F42" s="64"/>
      <c r="G42" s="64"/>
      <c r="H42" s="64"/>
      <c r="I42" s="64"/>
      <c r="J42" s="64"/>
      <c r="K42" s="23"/>
      <c r="M42" s="39"/>
      <c r="N42" s="39"/>
      <c r="O42" s="39"/>
      <c r="P42" s="39"/>
      <c r="Q42" s="39"/>
      <c r="R42" s="40"/>
      <c r="S42" s="40"/>
      <c r="T42" s="36"/>
      <c r="U42" s="36"/>
      <c r="V42" s="36"/>
      <c r="W42" s="36"/>
      <c r="X42" s="36"/>
      <c r="Y42" s="36"/>
    </row>
    <row r="43" spans="1:25" s="5" customFormat="1" ht="12.75" x14ac:dyDescent="0.2">
      <c r="A43" s="23"/>
      <c r="B43" s="64"/>
      <c r="C43" s="64"/>
      <c r="D43" s="64"/>
      <c r="E43" s="64"/>
      <c r="F43" s="64"/>
      <c r="G43" s="64"/>
      <c r="H43" s="64"/>
      <c r="I43" s="64"/>
      <c r="J43" s="64"/>
      <c r="K43" s="23"/>
      <c r="M43" s="39"/>
      <c r="N43" s="39"/>
      <c r="O43" s="39"/>
      <c r="P43" s="39"/>
      <c r="Q43" s="39"/>
      <c r="R43" s="40"/>
      <c r="S43" s="40"/>
      <c r="T43" s="36"/>
      <c r="U43" s="36"/>
      <c r="V43" s="36"/>
      <c r="W43" s="36"/>
      <c r="X43" s="36"/>
      <c r="Y43" s="36"/>
    </row>
    <row r="44" spans="1:25" s="5" customFormat="1" ht="12.75" x14ac:dyDescent="0.2">
      <c r="A44" s="23"/>
      <c r="B44" s="45"/>
      <c r="C44" s="45"/>
      <c r="D44" s="45"/>
      <c r="E44" s="45"/>
      <c r="F44" s="45"/>
      <c r="G44" s="45"/>
      <c r="H44" s="45"/>
      <c r="I44" s="45"/>
      <c r="J44" s="45"/>
      <c r="K44" s="23"/>
      <c r="M44" s="39"/>
      <c r="N44" s="39"/>
      <c r="O44" s="39"/>
      <c r="P44" s="39"/>
      <c r="Q44" s="39"/>
      <c r="R44" s="40"/>
      <c r="S44" s="40"/>
      <c r="T44" s="36"/>
      <c r="U44" s="36"/>
      <c r="V44" s="36"/>
      <c r="W44" s="36"/>
      <c r="X44" s="36"/>
      <c r="Y44" s="36"/>
    </row>
    <row r="45" spans="1:25" s="5" customFormat="1" ht="12.75" customHeight="1" x14ac:dyDescent="0.2">
      <c r="A45" s="23"/>
      <c r="B45" s="64" t="s">
        <v>35</v>
      </c>
      <c r="C45" s="64"/>
      <c r="D45" s="64"/>
      <c r="E45" s="64"/>
      <c r="F45" s="64"/>
      <c r="G45" s="64"/>
      <c r="H45" s="64"/>
      <c r="I45" s="64"/>
      <c r="J45" s="64"/>
      <c r="K45" s="23"/>
      <c r="M45" s="39"/>
      <c r="N45" s="39"/>
      <c r="O45" s="39"/>
      <c r="P45" s="39"/>
      <c r="Q45" s="39"/>
      <c r="R45" s="40"/>
      <c r="S45" s="40"/>
      <c r="T45" s="36"/>
      <c r="U45" s="36"/>
      <c r="V45" s="36"/>
      <c r="W45" s="36"/>
      <c r="X45" s="36"/>
      <c r="Y45" s="36"/>
    </row>
    <row r="46" spans="1:25" s="5" customFormat="1" ht="12.75" x14ac:dyDescent="0.2">
      <c r="A46" s="23"/>
      <c r="B46" s="64"/>
      <c r="C46" s="64"/>
      <c r="D46" s="64"/>
      <c r="E46" s="64"/>
      <c r="F46" s="64"/>
      <c r="G46" s="64"/>
      <c r="H46" s="64"/>
      <c r="I46" s="64"/>
      <c r="J46" s="64"/>
      <c r="K46" s="23"/>
      <c r="M46" s="39"/>
      <c r="N46" s="39"/>
      <c r="O46" s="39"/>
      <c r="P46" s="39"/>
      <c r="Q46" s="39"/>
      <c r="R46" s="40"/>
      <c r="S46" s="40"/>
      <c r="T46" s="36"/>
      <c r="U46" s="36"/>
      <c r="V46" s="36"/>
      <c r="W46" s="36"/>
      <c r="X46" s="36"/>
      <c r="Y46" s="36"/>
    </row>
    <row r="47" spans="1:25" s="5" customFormat="1" ht="12.75" x14ac:dyDescent="0.2">
      <c r="A47" s="23"/>
      <c r="B47" s="64"/>
      <c r="C47" s="64"/>
      <c r="D47" s="64"/>
      <c r="E47" s="64"/>
      <c r="F47" s="64"/>
      <c r="G47" s="64"/>
      <c r="H47" s="64"/>
      <c r="I47" s="64"/>
      <c r="J47" s="64"/>
      <c r="K47" s="23"/>
      <c r="M47" s="39"/>
      <c r="N47" s="39"/>
      <c r="O47" s="39"/>
      <c r="P47" s="39"/>
      <c r="Q47" s="39"/>
      <c r="R47" s="40"/>
      <c r="S47" s="40"/>
      <c r="T47" s="36"/>
      <c r="U47" s="36"/>
      <c r="V47" s="36"/>
      <c r="W47" s="36"/>
      <c r="X47" s="36"/>
      <c r="Y47" s="36"/>
    </row>
    <row r="48" spans="1:25" s="5" customFormat="1" ht="12.75" customHeight="1" x14ac:dyDescent="0.2">
      <c r="A48" s="23"/>
      <c r="B48" s="64"/>
      <c r="C48" s="64"/>
      <c r="D48" s="64"/>
      <c r="E48" s="64"/>
      <c r="F48" s="64"/>
      <c r="G48" s="64"/>
      <c r="H48" s="64"/>
      <c r="I48" s="64"/>
      <c r="J48" s="64"/>
      <c r="K48" s="23"/>
      <c r="M48" s="39"/>
      <c r="N48" s="39"/>
      <c r="O48" s="39"/>
      <c r="P48" s="39"/>
      <c r="Q48" s="39"/>
      <c r="R48" s="40"/>
      <c r="S48" s="40"/>
      <c r="T48" s="36"/>
      <c r="U48" s="36"/>
      <c r="V48" s="36"/>
      <c r="W48" s="36"/>
      <c r="X48" s="36"/>
      <c r="Y48" s="36"/>
    </row>
    <row r="49" spans="1:25" s="5" customFormat="1" ht="12.75" x14ac:dyDescent="0.2">
      <c r="A49" s="23"/>
      <c r="B49" s="23" t="s">
        <v>42</v>
      </c>
      <c r="C49" s="23"/>
      <c r="D49" s="23"/>
      <c r="E49" s="23"/>
      <c r="F49" s="23"/>
      <c r="G49" s="23"/>
      <c r="H49" s="23"/>
      <c r="I49" s="23"/>
      <c r="J49" s="23"/>
      <c r="K49" s="23"/>
      <c r="M49" s="39"/>
      <c r="N49" s="39"/>
      <c r="O49" s="39"/>
      <c r="P49" s="39"/>
      <c r="Q49" s="39"/>
      <c r="R49" s="40"/>
      <c r="S49" s="40"/>
      <c r="T49" s="36"/>
      <c r="U49" s="36"/>
      <c r="V49" s="36"/>
      <c r="W49" s="36"/>
      <c r="X49" s="36"/>
      <c r="Y49" s="36"/>
    </row>
    <row r="50" spans="1:25" s="5" customFormat="1" ht="12.75" x14ac:dyDescent="0.2">
      <c r="A50" s="23"/>
      <c r="B50" s="23"/>
      <c r="C50" s="23"/>
      <c r="D50" s="23"/>
      <c r="F50" s="47" t="s">
        <v>47</v>
      </c>
      <c r="G50" s="44"/>
      <c r="H50" s="23"/>
      <c r="I50" s="23"/>
      <c r="J50" s="23"/>
      <c r="K50" s="23"/>
      <c r="M50" s="39"/>
      <c r="N50" s="39"/>
      <c r="O50" s="39"/>
      <c r="P50" s="39"/>
      <c r="Q50" s="39"/>
      <c r="R50" s="40"/>
      <c r="S50" s="40"/>
      <c r="T50" s="36"/>
      <c r="U50" s="36"/>
      <c r="V50" s="36"/>
      <c r="W50" s="36"/>
      <c r="X50" s="36"/>
      <c r="Y50" s="36"/>
    </row>
    <row r="51" spans="1:25" s="5" customFormat="1" ht="12.75" x14ac:dyDescent="0.2">
      <c r="A51" s="23"/>
      <c r="B51" s="23"/>
      <c r="C51" s="23"/>
      <c r="D51" s="23"/>
      <c r="E51" s="23"/>
      <c r="F51" s="23"/>
      <c r="G51" s="23"/>
      <c r="H51" s="23"/>
      <c r="I51" s="23"/>
      <c r="J51" s="23"/>
      <c r="K51" s="23"/>
      <c r="M51" s="39"/>
      <c r="N51" s="39"/>
      <c r="O51" s="39"/>
      <c r="P51" s="39"/>
      <c r="Q51" s="39"/>
      <c r="R51" s="40"/>
      <c r="S51" s="40"/>
      <c r="T51" s="36"/>
      <c r="U51" s="36"/>
      <c r="V51" s="36"/>
      <c r="W51" s="36"/>
      <c r="X51" s="36"/>
      <c r="Y51" s="36"/>
    </row>
    <row r="52" spans="1:25" s="5" customFormat="1" ht="12.75" customHeight="1" x14ac:dyDescent="0.2">
      <c r="A52" s="23"/>
      <c r="B52" s="24" t="s">
        <v>43</v>
      </c>
      <c r="C52" s="23"/>
      <c r="D52" s="23"/>
      <c r="E52" s="23"/>
      <c r="F52" s="23"/>
      <c r="G52" s="23"/>
      <c r="H52" s="23"/>
      <c r="I52" s="23"/>
      <c r="J52" s="23"/>
      <c r="K52" s="23"/>
      <c r="M52" s="39"/>
      <c r="N52" s="39"/>
      <c r="O52" s="39"/>
      <c r="P52" s="39"/>
      <c r="Q52" s="39"/>
      <c r="R52" s="40"/>
      <c r="S52" s="40"/>
      <c r="T52" s="36"/>
      <c r="U52" s="36"/>
      <c r="V52" s="36"/>
      <c r="W52" s="36"/>
      <c r="X52" s="36"/>
      <c r="Y52" s="36"/>
    </row>
    <row r="53" spans="1:25" s="5" customFormat="1" ht="12.75" x14ac:dyDescent="0.2">
      <c r="A53" s="23"/>
      <c r="B53" s="23"/>
      <c r="C53" s="23"/>
      <c r="D53" s="23"/>
      <c r="E53" s="23"/>
      <c r="F53" s="23"/>
      <c r="G53" s="23"/>
      <c r="H53" s="23"/>
      <c r="I53" s="23"/>
      <c r="J53" s="23"/>
      <c r="K53" s="23"/>
      <c r="M53" s="39"/>
      <c r="N53" s="39"/>
      <c r="O53" s="39"/>
      <c r="P53" s="39"/>
      <c r="Q53" s="39"/>
      <c r="R53" s="40"/>
      <c r="S53" s="40"/>
      <c r="T53" s="36"/>
      <c r="U53" s="36"/>
      <c r="V53" s="36"/>
      <c r="W53" s="36"/>
      <c r="X53" s="36"/>
      <c r="Y53" s="36"/>
    </row>
    <row r="54" spans="1:25" s="5" customFormat="1" ht="12.75" x14ac:dyDescent="0.2">
      <c r="A54" s="23"/>
      <c r="B54" s="65" t="s">
        <v>44</v>
      </c>
      <c r="C54" s="65"/>
      <c r="D54" s="65"/>
      <c r="E54" s="65"/>
      <c r="F54" s="65"/>
      <c r="G54" s="65"/>
      <c r="H54" s="65"/>
      <c r="I54" s="65"/>
      <c r="J54" s="65"/>
      <c r="K54" s="23"/>
      <c r="M54" s="39"/>
      <c r="N54" s="39"/>
      <c r="O54" s="39"/>
      <c r="P54" s="39"/>
      <c r="Q54" s="39"/>
      <c r="R54" s="40"/>
      <c r="S54" s="40"/>
      <c r="T54" s="36"/>
      <c r="U54" s="36"/>
      <c r="V54" s="36"/>
      <c r="W54" s="36"/>
      <c r="X54" s="36"/>
      <c r="Y54" s="36"/>
    </row>
    <row r="55" spans="1:25" s="5" customFormat="1" ht="12.75" x14ac:dyDescent="0.2">
      <c r="A55" s="23"/>
      <c r="B55" s="65"/>
      <c r="C55" s="65"/>
      <c r="D55" s="65"/>
      <c r="E55" s="65"/>
      <c r="F55" s="65"/>
      <c r="G55" s="65"/>
      <c r="H55" s="65"/>
      <c r="I55" s="65"/>
      <c r="J55" s="65"/>
      <c r="K55" s="23"/>
      <c r="M55" s="39"/>
      <c r="N55" s="39"/>
      <c r="O55" s="39"/>
      <c r="P55" s="39"/>
      <c r="Q55" s="39"/>
      <c r="R55" s="40"/>
      <c r="S55" s="40"/>
      <c r="T55" s="36"/>
      <c r="U55" s="36"/>
      <c r="V55" s="36"/>
      <c r="W55" s="36"/>
      <c r="X55" s="36"/>
      <c r="Y55" s="36"/>
    </row>
    <row r="56" spans="1:25" s="5" customFormat="1" ht="12.75" x14ac:dyDescent="0.2">
      <c r="A56" s="23"/>
      <c r="B56" s="65"/>
      <c r="C56" s="65"/>
      <c r="D56" s="65"/>
      <c r="E56" s="65"/>
      <c r="F56" s="65"/>
      <c r="G56" s="65"/>
      <c r="H56" s="65"/>
      <c r="I56" s="65"/>
      <c r="J56" s="65"/>
      <c r="K56" s="23"/>
      <c r="M56" s="39"/>
      <c r="N56" s="39"/>
      <c r="O56"/>
      <c r="P56" s="39"/>
      <c r="Q56" s="39"/>
      <c r="R56" s="40"/>
      <c r="S56" s="40"/>
      <c r="T56" s="36"/>
      <c r="U56" s="36"/>
      <c r="V56" s="36"/>
      <c r="W56" s="36"/>
      <c r="X56" s="36"/>
      <c r="Y56" s="36"/>
    </row>
    <row r="57" spans="1:25" s="5" customFormat="1" ht="12.75" x14ac:dyDescent="0.2">
      <c r="A57" s="23"/>
      <c r="B57" s="23"/>
      <c r="C57" s="23"/>
      <c r="D57" s="23"/>
      <c r="F57" s="44"/>
      <c r="G57" s="23"/>
      <c r="H57" s="23"/>
      <c r="I57" s="23"/>
      <c r="J57" s="23"/>
      <c r="K57" s="23"/>
      <c r="M57" s="39"/>
      <c r="N57" s="39"/>
      <c r="O57" s="39"/>
      <c r="P57" s="39"/>
      <c r="Q57" s="39"/>
      <c r="R57" s="40"/>
      <c r="S57" s="40"/>
      <c r="T57" s="36"/>
      <c r="U57" s="36"/>
      <c r="V57" s="36"/>
      <c r="W57" s="36"/>
      <c r="X57" s="36"/>
      <c r="Y57" s="36"/>
    </row>
    <row r="58" spans="1:25" s="5" customFormat="1" ht="12.75" x14ac:dyDescent="0.2">
      <c r="A58" s="23"/>
      <c r="B58" s="23"/>
      <c r="C58" s="23"/>
      <c r="D58" s="23"/>
      <c r="E58" s="23"/>
      <c r="F58" s="23"/>
      <c r="G58" s="23"/>
      <c r="H58" s="23"/>
      <c r="I58" s="23"/>
      <c r="J58" s="23"/>
      <c r="K58" s="23"/>
      <c r="M58" s="39"/>
      <c r="N58" s="39"/>
      <c r="O58" s="39"/>
      <c r="P58" s="39"/>
      <c r="Q58" s="39"/>
      <c r="R58" s="40"/>
      <c r="S58" s="40"/>
      <c r="T58" s="36"/>
      <c r="U58" s="36"/>
      <c r="V58" s="36"/>
      <c r="W58" s="36"/>
      <c r="X58" s="36"/>
      <c r="Y58" s="36"/>
    </row>
    <row r="59" spans="1:25" s="5" customFormat="1" ht="12.75" x14ac:dyDescent="0.2">
      <c r="K59" s="23"/>
      <c r="M59" s="39"/>
      <c r="N59" s="39"/>
      <c r="O59" s="48"/>
      <c r="P59" s="39"/>
      <c r="Q59" s="39"/>
      <c r="R59" s="40"/>
      <c r="S59" s="40"/>
      <c r="T59" s="36"/>
      <c r="U59" s="36"/>
      <c r="V59" s="36"/>
      <c r="W59" s="36"/>
      <c r="X59" s="36"/>
      <c r="Y59" s="36"/>
    </row>
    <row r="60" spans="1:25" s="5" customFormat="1" ht="12.75" x14ac:dyDescent="0.2">
      <c r="A60" s="23"/>
      <c r="B60" s="23" t="s">
        <v>45</v>
      </c>
      <c r="C60" s="23"/>
      <c r="D60" s="23"/>
      <c r="E60" s="23"/>
      <c r="F60" s="23"/>
      <c r="G60" s="23"/>
      <c r="H60" s="23"/>
      <c r="I60" s="23"/>
      <c r="J60" s="23"/>
      <c r="K60" s="23"/>
      <c r="M60" s="39"/>
      <c r="N60" s="39"/>
      <c r="O60" s="39"/>
      <c r="P60" s="39"/>
      <c r="Q60" s="39"/>
      <c r="R60" s="40"/>
      <c r="S60" s="40"/>
      <c r="T60" s="36"/>
      <c r="U60" s="36"/>
      <c r="V60" s="36"/>
      <c r="W60" s="36"/>
      <c r="X60" s="36"/>
      <c r="Y60" s="36"/>
    </row>
    <row r="61" spans="1:25" s="5" customFormat="1" ht="12.75" x14ac:dyDescent="0.2">
      <c r="A61" s="23"/>
      <c r="C61" s="23"/>
      <c r="D61" s="23"/>
      <c r="F61" s="47" t="s">
        <v>46</v>
      </c>
      <c r="G61" s="34"/>
      <c r="H61" s="23"/>
      <c r="I61" s="23"/>
      <c r="J61" s="23"/>
      <c r="K61" s="23"/>
      <c r="M61" s="39"/>
      <c r="N61" s="39"/>
      <c r="O61" s="39"/>
      <c r="P61" s="39"/>
      <c r="Q61" s="39"/>
      <c r="R61" s="40"/>
      <c r="S61" s="40"/>
      <c r="T61" s="36"/>
      <c r="U61" s="36"/>
      <c r="V61" s="36"/>
      <c r="W61" s="36"/>
      <c r="X61" s="36"/>
      <c r="Y61" s="36"/>
    </row>
    <row r="62" spans="1:25" s="5" customFormat="1" ht="12.75" x14ac:dyDescent="0.2">
      <c r="A62" s="23"/>
      <c r="B62" s="23"/>
      <c r="C62" s="23"/>
      <c r="D62" s="23"/>
      <c r="E62" s="23"/>
      <c r="F62" s="23"/>
      <c r="G62" s="23"/>
      <c r="H62" s="23"/>
      <c r="I62" s="23"/>
      <c r="J62" s="23"/>
      <c r="K62" s="23"/>
      <c r="M62" s="39"/>
      <c r="N62" s="39"/>
      <c r="O62" s="39"/>
      <c r="P62" s="39"/>
      <c r="Q62" s="39"/>
      <c r="R62" s="40"/>
      <c r="S62" s="40"/>
      <c r="T62" s="36"/>
      <c r="U62" s="36"/>
      <c r="V62" s="36"/>
      <c r="W62" s="36"/>
      <c r="X62" s="36"/>
      <c r="Y62" s="36"/>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xr:uid="{00000000-0004-0000-0000-000000000000}"/>
    <hyperlink ref="F50" r:id="rId2" xr:uid="{00000000-0004-0000-0000-000001000000}"/>
    <hyperlink ref="F61" r:id="rId3" xr:uid="{00000000-0004-0000-0000-000002000000}"/>
    <hyperlink ref="F25" r:id="rId4" xr:uid="{00000000-0004-0000-0000-000003000000}"/>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621E7-338D-4F84-91B7-234A5644D716}">
  <sheetPr>
    <tabColor indexed="49"/>
  </sheetPr>
  <dimension ref="A1:GC59"/>
  <sheetViews>
    <sheetView tabSelected="1" view="pageBreakPreview" zoomScaleNormal="100" zoomScaleSheetLayoutView="100" workbookViewId="0">
      <selection activeCell="K28" sqref="K28"/>
    </sheetView>
  </sheetViews>
  <sheetFormatPr defaultColWidth="9.140625" defaultRowHeight="12.75" x14ac:dyDescent="0.2"/>
  <cols>
    <col min="1" max="11" width="9" style="5" customWidth="1"/>
    <col min="12" max="12" width="4" style="36" customWidth="1"/>
    <col min="13" max="13" width="5.85546875" style="28" customWidth="1"/>
    <col min="14" max="14" width="4.42578125" style="9" customWidth="1"/>
    <col min="15" max="17" width="4.42578125" style="28" customWidth="1"/>
    <col min="18" max="18" width="3.5703125" style="68" customWidth="1"/>
    <col min="19" max="19" width="5.42578125" style="68" customWidth="1"/>
    <col min="20" max="20" width="6.5703125" style="33" customWidth="1"/>
    <col min="21" max="21" width="6.7109375" style="33" customWidth="1"/>
    <col min="22" max="30" width="6.5703125" style="33" customWidth="1"/>
    <col min="31" max="171" width="9.140625" style="18"/>
    <col min="172" max="16384" width="9.140625" style="5"/>
  </cols>
  <sheetData>
    <row r="1" spans="1:185" x14ac:dyDescent="0.2">
      <c r="A1" s="1"/>
      <c r="B1" s="2" t="s">
        <v>1</v>
      </c>
      <c r="C1" s="3" t="s">
        <v>62</v>
      </c>
      <c r="D1" s="1"/>
      <c r="E1" s="1"/>
      <c r="F1" s="2" t="s">
        <v>11</v>
      </c>
      <c r="G1" s="4">
        <f>X1</f>
        <v>1</v>
      </c>
      <c r="H1" s="1"/>
      <c r="I1" s="1"/>
      <c r="J1" s="1"/>
      <c r="K1" s="1"/>
      <c r="L1" s="5"/>
      <c r="M1" s="6" t="s">
        <v>12</v>
      </c>
      <c r="N1" s="6" t="s">
        <v>13</v>
      </c>
      <c r="O1" s="6" t="s">
        <v>14</v>
      </c>
      <c r="P1" s="6" t="s">
        <v>14</v>
      </c>
      <c r="Q1" s="6" t="s">
        <v>14</v>
      </c>
      <c r="R1" s="6" t="s">
        <v>15</v>
      </c>
      <c r="S1" s="25" t="s">
        <v>16</v>
      </c>
      <c r="T1" s="26" t="s">
        <v>17</v>
      </c>
      <c r="U1" s="5"/>
      <c r="V1" s="5"/>
      <c r="W1" s="7" t="s">
        <v>18</v>
      </c>
      <c r="X1" s="8">
        <f>SUM(M:M)</f>
        <v>1</v>
      </c>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row>
    <row r="2" spans="1:185" x14ac:dyDescent="0.2">
      <c r="A2" s="1"/>
      <c r="B2" s="2" t="s">
        <v>2</v>
      </c>
      <c r="C2" s="3" t="s">
        <v>0</v>
      </c>
      <c r="D2" s="1"/>
      <c r="E2" s="1"/>
      <c r="F2" s="2" t="s">
        <v>5</v>
      </c>
      <c r="G2" s="3" t="s">
        <v>63</v>
      </c>
      <c r="H2" s="1"/>
      <c r="I2" s="1"/>
      <c r="J2" s="1"/>
      <c r="K2" s="1"/>
      <c r="L2" s="5"/>
      <c r="M2" s="9" t="s">
        <v>19</v>
      </c>
      <c r="N2" s="9" t="s">
        <v>19</v>
      </c>
      <c r="O2" s="9" t="s">
        <v>13</v>
      </c>
      <c r="P2" s="9" t="s">
        <v>13</v>
      </c>
      <c r="Q2" s="9" t="s">
        <v>13</v>
      </c>
      <c r="R2" s="9" t="s">
        <v>19</v>
      </c>
      <c r="S2" s="27" t="s">
        <v>19</v>
      </c>
      <c r="T2" s="28"/>
      <c r="U2" s="5"/>
      <c r="V2" s="5"/>
      <c r="W2" s="7" t="s">
        <v>20</v>
      </c>
      <c r="X2" s="8">
        <f>SUM(N:N)</f>
        <v>0</v>
      </c>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row>
    <row r="3" spans="1:185" x14ac:dyDescent="0.2">
      <c r="A3" s="1"/>
      <c r="B3" s="2" t="s">
        <v>3</v>
      </c>
      <c r="C3" s="10" t="s">
        <v>64</v>
      </c>
      <c r="D3" s="1"/>
      <c r="E3" s="1"/>
      <c r="F3" s="2" t="s">
        <v>4</v>
      </c>
      <c r="G3" s="3" t="s">
        <v>21</v>
      </c>
      <c r="H3" s="1"/>
      <c r="I3" s="1"/>
      <c r="J3" s="1"/>
      <c r="K3" s="1"/>
      <c r="L3" s="5"/>
      <c r="M3" s="9"/>
      <c r="O3" s="9"/>
      <c r="P3" s="9"/>
      <c r="Q3" s="9"/>
      <c r="R3" s="9"/>
      <c r="S3" s="27"/>
      <c r="T3" s="28"/>
      <c r="U3" s="5"/>
      <c r="V3" s="5"/>
      <c r="W3" s="7" t="s">
        <v>22</v>
      </c>
      <c r="X3" s="8">
        <f>SUM(O:O)</f>
        <v>0</v>
      </c>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row>
    <row r="4" spans="1:185" x14ac:dyDescent="0.2">
      <c r="A4" s="1"/>
      <c r="B4" s="2" t="s">
        <v>23</v>
      </c>
      <c r="C4" s="4"/>
      <c r="D4" s="1"/>
      <c r="E4" s="1"/>
      <c r="F4" s="2" t="s">
        <v>24</v>
      </c>
      <c r="G4" s="3" t="s">
        <v>65</v>
      </c>
      <c r="H4" s="1"/>
      <c r="I4" s="1"/>
      <c r="J4" s="1"/>
      <c r="K4" s="1"/>
      <c r="L4" s="5"/>
      <c r="M4" s="9"/>
      <c r="O4" s="9"/>
      <c r="P4" s="9"/>
      <c r="Q4" s="11"/>
      <c r="R4" s="12"/>
      <c r="S4" s="29"/>
      <c r="T4" s="28"/>
      <c r="U4" s="5"/>
      <c r="V4" s="5"/>
      <c r="W4" s="7" t="s">
        <v>22</v>
      </c>
      <c r="X4" s="8">
        <f>SUM(P:P)</f>
        <v>0</v>
      </c>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row>
    <row r="5" spans="1:185" x14ac:dyDescent="0.2">
      <c r="A5" s="1"/>
      <c r="B5" s="2" t="s">
        <v>26</v>
      </c>
      <c r="C5" s="4" t="s">
        <v>33</v>
      </c>
      <c r="D5" s="1"/>
      <c r="E5" s="2"/>
      <c r="F5" s="1"/>
      <c r="G5" s="1"/>
      <c r="H5" s="1"/>
      <c r="I5" s="1"/>
      <c r="J5" s="1"/>
      <c r="K5" s="1"/>
      <c r="L5" s="5"/>
      <c r="M5" s="9"/>
      <c r="O5" s="9"/>
      <c r="P5" s="9"/>
      <c r="Q5" s="11"/>
      <c r="R5" s="12"/>
      <c r="S5" s="29"/>
      <c r="T5" s="28"/>
      <c r="U5" s="5"/>
      <c r="V5" s="5"/>
      <c r="W5" s="7" t="s">
        <v>22</v>
      </c>
      <c r="X5" s="8">
        <f>SUM(Q:Q)</f>
        <v>0</v>
      </c>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row>
    <row r="6" spans="1:185" x14ac:dyDescent="0.2">
      <c r="A6" s="1"/>
      <c r="B6" s="1" t="s">
        <v>7</v>
      </c>
      <c r="C6" s="13"/>
      <c r="D6" s="1"/>
      <c r="E6" s="1"/>
      <c r="F6" s="1"/>
      <c r="G6" s="1"/>
      <c r="H6" s="1"/>
      <c r="I6" s="1"/>
      <c r="J6" s="1"/>
      <c r="K6" s="1"/>
      <c r="L6" s="5"/>
      <c r="M6" s="9"/>
      <c r="O6" s="9"/>
      <c r="P6" s="9"/>
      <c r="Q6" s="11"/>
      <c r="R6" s="12"/>
      <c r="S6" s="29"/>
      <c r="T6" s="28"/>
      <c r="U6" s="5"/>
      <c r="V6" s="5"/>
      <c r="W6" s="7" t="s">
        <v>27</v>
      </c>
      <c r="X6" s="8">
        <f>SUM(R:R)</f>
        <v>0</v>
      </c>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row>
    <row r="7" spans="1:185" x14ac:dyDescent="0.2">
      <c r="A7" s="1"/>
      <c r="B7" s="1"/>
      <c r="C7" s="1"/>
      <c r="D7" s="1"/>
      <c r="E7" s="1"/>
      <c r="F7" s="1"/>
      <c r="G7" s="1"/>
      <c r="H7" s="1"/>
      <c r="I7" s="1"/>
      <c r="J7" s="1"/>
      <c r="K7" s="1"/>
      <c r="L7" s="5"/>
      <c r="M7" s="9"/>
      <c r="O7" s="9"/>
      <c r="P7" s="9"/>
      <c r="Q7" s="11"/>
      <c r="R7" s="12"/>
      <c r="S7" s="29"/>
      <c r="T7" s="28"/>
      <c r="U7" s="5"/>
      <c r="V7" s="5"/>
      <c r="W7" s="7" t="s">
        <v>28</v>
      </c>
      <c r="X7" s="8">
        <f>SUM(S:S)</f>
        <v>0</v>
      </c>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row>
    <row r="8" spans="1:185" x14ac:dyDescent="0.2">
      <c r="A8" s="14"/>
      <c r="E8" s="7" t="s">
        <v>1</v>
      </c>
      <c r="F8" s="8" t="str">
        <f>$C$1</f>
        <v>S. Abbott</v>
      </c>
      <c r="H8" s="15"/>
      <c r="I8" s="7" t="s">
        <v>8</v>
      </c>
      <c r="J8" s="16" t="str">
        <f>$G$2</f>
        <v>AA-SM-026-121</v>
      </c>
      <c r="K8" s="17"/>
      <c r="L8" s="18"/>
      <c r="M8" s="9"/>
      <c r="O8" s="9"/>
      <c r="P8" s="9"/>
      <c r="S8" s="69"/>
      <c r="T8" s="68"/>
      <c r="AD8" s="32"/>
    </row>
    <row r="9" spans="1:185" s="31" customFormat="1" x14ac:dyDescent="0.2">
      <c r="A9" s="5"/>
      <c r="B9" s="5"/>
      <c r="C9" s="5"/>
      <c r="D9" s="5"/>
      <c r="E9" s="7" t="s">
        <v>2</v>
      </c>
      <c r="F9" s="15" t="str">
        <f>$C$2</f>
        <v>R. Abbott</v>
      </c>
      <c r="G9" s="5"/>
      <c r="H9" s="15"/>
      <c r="I9" s="7" t="s">
        <v>9</v>
      </c>
      <c r="J9" s="17" t="str">
        <f>$G$3</f>
        <v>IR</v>
      </c>
      <c r="K9" s="17"/>
      <c r="L9" s="18"/>
      <c r="M9" s="9">
        <v>1</v>
      </c>
      <c r="N9" s="9"/>
      <c r="O9" s="9"/>
      <c r="P9" s="9"/>
      <c r="Q9" s="70"/>
      <c r="R9" s="68"/>
      <c r="S9" s="69"/>
      <c r="T9" s="68"/>
      <c r="U9" s="33"/>
      <c r="V9" s="33"/>
      <c r="W9" s="33"/>
      <c r="X9" s="33"/>
      <c r="Y9" s="33"/>
      <c r="Z9" s="33"/>
      <c r="AA9" s="33"/>
      <c r="AB9" s="33"/>
      <c r="AC9" s="33"/>
      <c r="AD9" s="33"/>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18"/>
      <c r="EG9" s="18"/>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row>
    <row r="10" spans="1:185" x14ac:dyDescent="0.2">
      <c r="E10" s="7" t="s">
        <v>3</v>
      </c>
      <c r="F10" s="15" t="str">
        <f>$C$3</f>
        <v>27/08/2017</v>
      </c>
      <c r="H10" s="15"/>
      <c r="I10" s="7" t="s">
        <v>6</v>
      </c>
      <c r="J10" s="8" t="str">
        <f>L10&amp;" of "&amp;$G$1</f>
        <v>1 of 1</v>
      </c>
      <c r="K10" s="15"/>
      <c r="L10" s="18">
        <f>SUM($M$1:M9)</f>
        <v>1</v>
      </c>
      <c r="M10" s="9"/>
      <c r="O10" s="9"/>
      <c r="P10" s="9"/>
      <c r="S10" s="69"/>
      <c r="T10" s="68"/>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c r="BG10" s="33"/>
      <c r="BH10" s="33"/>
      <c r="BI10" s="33"/>
      <c r="BJ10" s="33"/>
      <c r="BK10" s="33"/>
      <c r="BL10" s="33"/>
      <c r="BM10" s="33"/>
      <c r="BN10" s="33"/>
      <c r="BO10" s="33"/>
      <c r="BP10" s="33"/>
      <c r="BQ10" s="33"/>
      <c r="BR10" s="33"/>
      <c r="BS10" s="33"/>
      <c r="BT10" s="33"/>
      <c r="BU10" s="33"/>
      <c r="BV10" s="33"/>
      <c r="BW10" s="33"/>
      <c r="BX10" s="33"/>
      <c r="BY10" s="33"/>
      <c r="BZ10" s="33"/>
      <c r="CA10" s="33"/>
      <c r="CB10" s="33"/>
      <c r="CC10" s="33"/>
      <c r="CD10" s="33"/>
      <c r="CE10" s="33"/>
      <c r="CF10" s="33"/>
      <c r="CG10" s="33"/>
      <c r="CH10" s="33"/>
      <c r="CI10" s="33"/>
      <c r="CJ10" s="33"/>
      <c r="CK10" s="33"/>
      <c r="CL10" s="33"/>
      <c r="CM10" s="33"/>
      <c r="CN10" s="33"/>
      <c r="CO10" s="33"/>
      <c r="CP10" s="33"/>
      <c r="CQ10" s="33"/>
      <c r="CR10" s="33"/>
      <c r="CS10" s="33"/>
      <c r="CT10" s="33"/>
      <c r="CU10" s="33"/>
      <c r="CV10" s="33"/>
      <c r="CW10" s="33"/>
      <c r="CX10" s="33"/>
      <c r="CY10" s="33"/>
      <c r="CZ10" s="33"/>
      <c r="DA10" s="33"/>
      <c r="DB10" s="33"/>
      <c r="DC10" s="33"/>
      <c r="DD10" s="33"/>
      <c r="DE10" s="33"/>
      <c r="DF10" s="33"/>
      <c r="DG10" s="33"/>
      <c r="DH10" s="33"/>
      <c r="DI10" s="33"/>
      <c r="DJ10" s="33"/>
      <c r="DK10" s="33"/>
      <c r="DL10" s="33"/>
      <c r="DM10" s="33"/>
      <c r="DN10" s="33"/>
      <c r="DO10" s="33"/>
      <c r="DP10" s="33"/>
      <c r="DQ10" s="33"/>
      <c r="DR10" s="33"/>
      <c r="DS10" s="33"/>
      <c r="DT10" s="33"/>
      <c r="DU10" s="33"/>
      <c r="DV10" s="33"/>
      <c r="DW10" s="33"/>
      <c r="DX10" s="33"/>
      <c r="DY10" s="33"/>
      <c r="DZ10" s="33"/>
      <c r="EA10" s="33"/>
      <c r="EB10" s="33"/>
      <c r="EC10" s="33"/>
      <c r="ED10" s="33"/>
      <c r="EE10" s="33"/>
      <c r="EF10" s="33"/>
      <c r="EG10" s="33"/>
      <c r="EH10" s="33"/>
      <c r="EI10" s="33"/>
      <c r="EJ10" s="33"/>
      <c r="EK10" s="33"/>
      <c r="EL10" s="33"/>
      <c r="EM10" s="33"/>
      <c r="EN10" s="33"/>
      <c r="EO10" s="33"/>
      <c r="EP10" s="33"/>
      <c r="EQ10" s="33"/>
      <c r="ER10" s="33"/>
      <c r="ES10" s="33"/>
      <c r="ET10" s="33"/>
      <c r="EU10" s="33"/>
      <c r="EV10" s="33"/>
      <c r="EW10" s="33"/>
      <c r="EX10" s="33"/>
      <c r="EY10" s="33"/>
      <c r="EZ10" s="33"/>
      <c r="FA10" s="33"/>
      <c r="FB10" s="33"/>
      <c r="FC10" s="33"/>
      <c r="FD10" s="33"/>
      <c r="FE10" s="33"/>
      <c r="FF10" s="33"/>
      <c r="FG10" s="33"/>
      <c r="FH10" s="33"/>
      <c r="FI10" s="33"/>
      <c r="FJ10" s="33"/>
      <c r="FK10" s="33"/>
      <c r="FL10" s="33"/>
      <c r="FM10" s="33"/>
      <c r="FN10" s="33"/>
      <c r="FO10" s="33"/>
      <c r="FP10" s="33"/>
      <c r="FQ10" s="33"/>
      <c r="FR10" s="33"/>
      <c r="FS10" s="33"/>
      <c r="FT10" s="33"/>
      <c r="FU10" s="33"/>
      <c r="FV10" s="33"/>
      <c r="FW10" s="33"/>
      <c r="FX10" s="33"/>
      <c r="FY10" s="33"/>
      <c r="FZ10" s="33"/>
      <c r="GA10" s="33"/>
      <c r="GB10" s="33"/>
      <c r="GC10" s="33"/>
    </row>
    <row r="11" spans="1:185" x14ac:dyDescent="0.2">
      <c r="E11" s="7" t="s">
        <v>29</v>
      </c>
      <c r="F11" s="15" t="str">
        <f>$C$5</f>
        <v>STANDARD SPREADSHEET METHOD</v>
      </c>
      <c r="I11" s="19"/>
      <c r="J11" s="8"/>
      <c r="L11" s="5"/>
      <c r="M11" s="9"/>
      <c r="O11" s="9"/>
      <c r="P11" s="9"/>
      <c r="S11" s="69"/>
      <c r="T11" s="68"/>
      <c r="AE11" s="33"/>
      <c r="AF11" s="33"/>
      <c r="AG11" s="33"/>
      <c r="AH11" s="33"/>
      <c r="AI11" s="33"/>
      <c r="AJ11" s="33"/>
      <c r="AK11" s="33"/>
      <c r="AL11" s="33"/>
      <c r="AM11" s="33"/>
      <c r="AN11" s="33"/>
      <c r="AO11" s="33"/>
      <c r="AP11" s="33"/>
      <c r="AQ11" s="33"/>
      <c r="AR11" s="33"/>
      <c r="AS11" s="33"/>
      <c r="AT11" s="33"/>
      <c r="AU11" s="33"/>
      <c r="AV11" s="33"/>
      <c r="AW11" s="33"/>
      <c r="AX11" s="33"/>
      <c r="AY11" s="33"/>
      <c r="AZ11" s="33"/>
      <c r="BA11" s="33"/>
      <c r="BB11" s="33"/>
      <c r="BC11" s="33"/>
      <c r="BD11" s="33"/>
      <c r="BE11" s="33"/>
      <c r="BF11" s="33"/>
      <c r="BG11" s="33"/>
      <c r="BH11" s="33"/>
      <c r="BI11" s="33"/>
      <c r="BJ11" s="33"/>
      <c r="BK11" s="33"/>
      <c r="BL11" s="33"/>
      <c r="BM11" s="33"/>
      <c r="BN11" s="33"/>
      <c r="BO11" s="33"/>
      <c r="BP11" s="33"/>
      <c r="BQ11" s="33"/>
      <c r="BR11" s="33"/>
      <c r="BS11" s="33"/>
      <c r="BT11" s="33"/>
      <c r="BU11" s="33"/>
      <c r="BV11" s="33"/>
      <c r="BW11" s="33"/>
      <c r="BX11" s="33"/>
      <c r="BY11" s="33"/>
      <c r="BZ11" s="33"/>
      <c r="CA11" s="33"/>
      <c r="CB11" s="33"/>
      <c r="CC11" s="33"/>
      <c r="CD11" s="33"/>
      <c r="CE11" s="33"/>
      <c r="CF11" s="33"/>
      <c r="CG11" s="33"/>
      <c r="CH11" s="33"/>
      <c r="CI11" s="33"/>
      <c r="CJ11" s="33"/>
      <c r="CK11" s="33"/>
      <c r="CL11" s="33"/>
      <c r="CM11" s="33"/>
      <c r="CN11" s="33"/>
      <c r="CO11" s="33"/>
      <c r="CP11" s="33"/>
      <c r="CQ11" s="33"/>
      <c r="CR11" s="33"/>
      <c r="CS11" s="33"/>
      <c r="CT11" s="33"/>
      <c r="CU11" s="33"/>
      <c r="CV11" s="33"/>
      <c r="CW11" s="33"/>
      <c r="CX11" s="33"/>
      <c r="CY11" s="33"/>
      <c r="CZ11" s="33"/>
      <c r="DA11" s="33"/>
      <c r="DB11" s="33"/>
      <c r="DC11" s="33"/>
      <c r="DD11" s="33"/>
      <c r="DE11" s="33"/>
      <c r="DF11" s="33"/>
      <c r="DG11" s="33"/>
      <c r="DH11" s="33"/>
      <c r="DI11" s="33"/>
      <c r="DJ11" s="33"/>
      <c r="DK11" s="33"/>
      <c r="DL11" s="33"/>
      <c r="DM11" s="33"/>
      <c r="DN11" s="33"/>
      <c r="DO11" s="33"/>
      <c r="DP11" s="33"/>
      <c r="DQ11" s="33"/>
      <c r="DR11" s="33"/>
      <c r="DS11" s="33"/>
      <c r="DT11" s="33"/>
      <c r="DU11" s="33"/>
      <c r="DV11" s="33"/>
      <c r="DW11" s="33"/>
      <c r="DX11" s="33"/>
      <c r="DY11" s="33"/>
      <c r="DZ11" s="33"/>
      <c r="EA11" s="33"/>
      <c r="EB11" s="33"/>
      <c r="EC11" s="33"/>
      <c r="ED11" s="33"/>
      <c r="EE11" s="33"/>
      <c r="EF11" s="33"/>
      <c r="EG11" s="33"/>
      <c r="EH11" s="33"/>
      <c r="EI11" s="33"/>
      <c r="EJ11" s="33"/>
      <c r="EK11" s="33"/>
      <c r="EL11" s="33"/>
      <c r="EM11" s="33"/>
      <c r="EN11" s="33"/>
      <c r="EO11" s="33"/>
      <c r="EP11" s="33"/>
      <c r="EQ11" s="33"/>
      <c r="ER11" s="33"/>
      <c r="ES11" s="33"/>
      <c r="ET11" s="33"/>
      <c r="EU11" s="33"/>
      <c r="EV11" s="33"/>
      <c r="EW11" s="33"/>
      <c r="EX11" s="33"/>
      <c r="EY11" s="33"/>
      <c r="EZ11" s="33"/>
      <c r="FA11" s="33"/>
      <c r="FB11" s="33"/>
      <c r="FC11" s="33"/>
      <c r="FD11" s="33"/>
      <c r="FE11" s="33"/>
      <c r="FF11" s="33"/>
      <c r="FG11" s="33"/>
      <c r="FH11" s="33"/>
      <c r="FI11" s="33"/>
      <c r="FJ11" s="33"/>
      <c r="FK11" s="33"/>
      <c r="FL11" s="33"/>
      <c r="FM11" s="33"/>
      <c r="FN11" s="33"/>
      <c r="FO11" s="33"/>
      <c r="FP11" s="33"/>
      <c r="FQ11" s="33"/>
      <c r="FR11" s="33"/>
      <c r="FS11" s="33"/>
      <c r="FT11" s="33"/>
      <c r="FU11" s="33"/>
      <c r="FV11" s="33"/>
      <c r="FW11" s="33"/>
      <c r="FX11" s="33"/>
      <c r="FY11" s="33"/>
      <c r="FZ11" s="33"/>
      <c r="GA11" s="33"/>
      <c r="GB11" s="33"/>
      <c r="GC11" s="33"/>
    </row>
    <row r="12" spans="1:185" ht="15.75" x14ac:dyDescent="0.25">
      <c r="A12" s="71"/>
      <c r="B12" s="21" t="str">
        <f>$G$4</f>
        <v>COMPRESSION FLEXURE - FIXED ONE END FREE ONE END, POINT LOAD</v>
      </c>
      <c r="C12" s="71"/>
      <c r="D12" s="71"/>
      <c r="E12" s="71"/>
      <c r="F12" s="71"/>
      <c r="G12" s="71"/>
      <c r="H12" s="71"/>
      <c r="I12" s="71"/>
      <c r="J12" s="71"/>
      <c r="K12" s="71"/>
      <c r="S12" s="69"/>
      <c r="T12" s="68"/>
      <c r="AE12" s="33"/>
      <c r="AF12" s="33"/>
      <c r="AG12" s="33"/>
      <c r="AH12" s="33"/>
      <c r="AI12" s="33"/>
      <c r="AJ12" s="33"/>
      <c r="AK12" s="33"/>
      <c r="AL12" s="33"/>
      <c r="AM12" s="33"/>
      <c r="AN12" s="33"/>
      <c r="AO12" s="33"/>
      <c r="AP12" s="33"/>
      <c r="AQ12" s="33"/>
      <c r="AR12" s="33"/>
      <c r="AS12" s="33"/>
      <c r="AT12" s="33"/>
      <c r="AU12" s="33"/>
      <c r="AV12" s="33"/>
      <c r="AW12" s="33"/>
      <c r="AX12" s="33"/>
      <c r="AY12" s="33"/>
      <c r="AZ12" s="33"/>
      <c r="BA12" s="33"/>
      <c r="BB12" s="33"/>
      <c r="BC12" s="33"/>
      <c r="BD12" s="33"/>
      <c r="BE12" s="33"/>
      <c r="BF12" s="33"/>
      <c r="BG12" s="33"/>
      <c r="BH12" s="33"/>
      <c r="BI12" s="33"/>
      <c r="BJ12" s="33"/>
      <c r="BK12" s="33"/>
      <c r="BL12" s="33"/>
      <c r="BM12" s="33"/>
      <c r="BN12" s="33"/>
      <c r="BO12" s="33"/>
      <c r="BP12" s="33"/>
      <c r="BQ12" s="33"/>
      <c r="BR12" s="33"/>
      <c r="BS12" s="33"/>
      <c r="BT12" s="33"/>
      <c r="BU12" s="33"/>
      <c r="BV12" s="33"/>
      <c r="BW12" s="33"/>
      <c r="BX12" s="33"/>
      <c r="BY12" s="33"/>
      <c r="BZ12" s="33"/>
      <c r="CA12" s="33"/>
      <c r="CB12" s="33"/>
      <c r="CC12" s="33"/>
      <c r="CD12" s="33"/>
      <c r="CE12" s="33"/>
      <c r="CF12" s="33"/>
      <c r="CG12" s="33"/>
      <c r="CH12" s="33"/>
      <c r="CI12" s="33"/>
      <c r="CJ12" s="33"/>
      <c r="CK12" s="33"/>
      <c r="CL12" s="33"/>
      <c r="CM12" s="33"/>
      <c r="CN12" s="33"/>
      <c r="CO12" s="33"/>
      <c r="CP12" s="33"/>
      <c r="CQ12" s="33"/>
      <c r="CR12" s="33"/>
      <c r="CS12" s="33"/>
      <c r="CT12" s="33"/>
      <c r="CU12" s="33"/>
      <c r="CV12" s="33"/>
      <c r="CW12" s="33"/>
      <c r="CX12" s="33"/>
      <c r="CY12" s="33"/>
      <c r="CZ12" s="33"/>
      <c r="DA12" s="33"/>
      <c r="DB12" s="33"/>
      <c r="DC12" s="33"/>
      <c r="DD12" s="33"/>
      <c r="DE12" s="33"/>
      <c r="DF12" s="33"/>
      <c r="DG12" s="33"/>
      <c r="DH12" s="33"/>
      <c r="DI12" s="33"/>
      <c r="DJ12" s="33"/>
      <c r="DK12" s="33"/>
      <c r="DL12" s="33"/>
      <c r="DM12" s="33"/>
      <c r="DN12" s="33"/>
      <c r="DO12" s="33"/>
      <c r="DP12" s="33"/>
      <c r="DQ12" s="33"/>
      <c r="DR12" s="33"/>
      <c r="DS12" s="33"/>
      <c r="DT12" s="33"/>
      <c r="DU12" s="33"/>
      <c r="DV12" s="33"/>
      <c r="DW12" s="33"/>
      <c r="DX12" s="33"/>
      <c r="DY12" s="33"/>
      <c r="DZ12" s="33"/>
      <c r="EA12" s="33"/>
      <c r="EB12" s="33"/>
      <c r="EC12" s="33"/>
      <c r="ED12" s="33"/>
      <c r="EE12" s="33"/>
      <c r="EF12" s="33"/>
      <c r="EG12" s="33"/>
      <c r="EH12" s="33"/>
      <c r="EI12" s="33"/>
      <c r="EJ12" s="33"/>
      <c r="EK12" s="33"/>
      <c r="EL12" s="33"/>
      <c r="EM12" s="33"/>
      <c r="EN12" s="33"/>
      <c r="EO12" s="33"/>
      <c r="EP12" s="33"/>
      <c r="EQ12" s="33"/>
      <c r="ER12" s="33"/>
      <c r="ES12" s="33"/>
      <c r="ET12" s="33"/>
      <c r="EU12" s="33"/>
      <c r="EV12" s="33"/>
      <c r="EW12" s="33"/>
      <c r="EX12" s="33"/>
      <c r="EY12" s="33"/>
      <c r="EZ12" s="33"/>
      <c r="FA12" s="33"/>
      <c r="FB12" s="33"/>
      <c r="FC12" s="33"/>
      <c r="FD12" s="33"/>
      <c r="FE12" s="33"/>
      <c r="FF12" s="33"/>
      <c r="FG12" s="33"/>
      <c r="FH12" s="33"/>
      <c r="FI12" s="33"/>
      <c r="FJ12" s="33"/>
      <c r="FK12" s="33"/>
      <c r="FL12" s="33"/>
      <c r="FM12" s="33"/>
      <c r="FN12" s="33"/>
      <c r="FO12" s="33"/>
      <c r="FP12" s="33"/>
      <c r="FQ12" s="33"/>
      <c r="FR12" s="33"/>
      <c r="FS12" s="33"/>
      <c r="FT12" s="33"/>
      <c r="FU12" s="33"/>
      <c r="FV12" s="33"/>
      <c r="FW12" s="33"/>
      <c r="FX12" s="33"/>
      <c r="FY12" s="33"/>
      <c r="FZ12" s="33"/>
      <c r="GA12" s="33"/>
      <c r="GB12" s="33"/>
      <c r="GC12" s="33"/>
    </row>
    <row r="13" spans="1:185" x14ac:dyDescent="0.2">
      <c r="A13" s="46"/>
      <c r="B13" s="67" t="s">
        <v>61</v>
      </c>
      <c r="C13" s="67"/>
      <c r="D13" s="67"/>
      <c r="E13" s="46" t="s">
        <v>66</v>
      </c>
      <c r="S13" s="69"/>
      <c r="T13" s="68"/>
      <c r="Z13" s="7" t="s">
        <v>67</v>
      </c>
      <c r="AA13" s="61">
        <v>10</v>
      </c>
      <c r="AB13" s="30">
        <f>C34*(SIN(AA13/C29)/TAN(G29)-COS(AA13/C29))+H23*C29*(SIN(G29/2)*COS(AA13/C29)-(SIN(G29/2)*SIN(AA13/C29))/TAN(G29))</f>
        <v>0</v>
      </c>
      <c r="AE13" s="18">
        <f>C38*H21/2</f>
        <v>308.90073535312234</v>
      </c>
    </row>
    <row r="14" spans="1:185" ht="12.75" customHeight="1" x14ac:dyDescent="0.2">
      <c r="B14" s="72" t="s">
        <v>68</v>
      </c>
      <c r="C14" s="72"/>
      <c r="D14" s="72"/>
      <c r="E14" s="72"/>
      <c r="F14" s="72"/>
      <c r="G14" s="72"/>
      <c r="H14" s="72"/>
      <c r="I14" s="72"/>
      <c r="J14" s="72"/>
    </row>
    <row r="15" spans="1:185" x14ac:dyDescent="0.2">
      <c r="B15" s="72"/>
      <c r="C15" s="72"/>
      <c r="D15" s="72"/>
      <c r="E15" s="72"/>
      <c r="F15" s="72"/>
      <c r="G15" s="72"/>
      <c r="H15" s="72"/>
      <c r="I15" s="72"/>
      <c r="J15" s="72"/>
      <c r="L15" s="28"/>
    </row>
    <row r="16" spans="1:185" x14ac:dyDescent="0.2">
      <c r="B16" s="73" t="s">
        <v>69</v>
      </c>
      <c r="K16" s="1"/>
      <c r="L16" s="28"/>
    </row>
    <row r="17" spans="1:12" x14ac:dyDescent="0.2">
      <c r="B17" s="63"/>
      <c r="C17" s="63"/>
      <c r="D17" s="63"/>
      <c r="E17" s="63"/>
      <c r="F17" s="1"/>
      <c r="G17" s="1"/>
      <c r="H17" s="1"/>
      <c r="I17" s="1"/>
      <c r="J17" s="1"/>
      <c r="K17" s="1"/>
      <c r="L17" s="28"/>
    </row>
    <row r="18" spans="1:12" x14ac:dyDescent="0.2">
      <c r="B18" s="1"/>
      <c r="C18" s="60"/>
      <c r="D18" s="1"/>
      <c r="E18" s="1"/>
      <c r="L18" s="28"/>
    </row>
    <row r="19" spans="1:12" x14ac:dyDescent="0.2">
      <c r="B19" s="1"/>
      <c r="C19" s="1"/>
      <c r="D19" s="1"/>
      <c r="E19" s="2"/>
      <c r="F19" s="15" t="s">
        <v>60</v>
      </c>
      <c r="G19" s="7" t="s">
        <v>59</v>
      </c>
      <c r="H19" s="62">
        <v>10000000</v>
      </c>
      <c r="I19" s="5" t="s">
        <v>70</v>
      </c>
      <c r="K19" s="36"/>
      <c r="L19" s="28"/>
    </row>
    <row r="20" spans="1:12" ht="15" x14ac:dyDescent="0.2">
      <c r="G20" s="7" t="s">
        <v>58</v>
      </c>
      <c r="H20" s="61">
        <v>0.2</v>
      </c>
      <c r="I20" s="5" t="s">
        <v>71</v>
      </c>
      <c r="L20" s="28"/>
    </row>
    <row r="21" spans="1:12" x14ac:dyDescent="0.2">
      <c r="A21" s="74"/>
      <c r="B21" s="74"/>
      <c r="C21" s="74"/>
      <c r="D21" s="74"/>
      <c r="E21" s="74"/>
      <c r="F21" s="74"/>
      <c r="G21" s="7" t="s">
        <v>57</v>
      </c>
      <c r="H21" s="61">
        <v>10</v>
      </c>
      <c r="I21" s="5" t="s">
        <v>49</v>
      </c>
      <c r="K21" s="36"/>
      <c r="L21" s="28"/>
    </row>
    <row r="22" spans="1:12" x14ac:dyDescent="0.2">
      <c r="A22" s="74"/>
      <c r="B22" s="74"/>
      <c r="C22" s="74"/>
      <c r="D22" s="74"/>
      <c r="E22" s="74"/>
      <c r="F22" s="74"/>
      <c r="G22" s="7" t="s">
        <v>56</v>
      </c>
      <c r="H22" s="61">
        <v>100</v>
      </c>
      <c r="I22" s="5" t="s">
        <v>55</v>
      </c>
      <c r="L22" s="28"/>
    </row>
    <row r="23" spans="1:12" x14ac:dyDescent="0.2">
      <c r="A23" s="74"/>
      <c r="B23" s="74"/>
      <c r="C23" s="74"/>
      <c r="D23" s="74"/>
      <c r="E23" s="74"/>
      <c r="F23" s="74"/>
      <c r="G23" s="7" t="s">
        <v>72</v>
      </c>
      <c r="H23" s="61">
        <v>200</v>
      </c>
      <c r="I23" s="5" t="s">
        <v>73</v>
      </c>
      <c r="L23" s="28"/>
    </row>
    <row r="24" spans="1:12" x14ac:dyDescent="0.2">
      <c r="A24" s="74"/>
      <c r="B24" s="74"/>
      <c r="C24" s="74"/>
      <c r="D24" s="74"/>
      <c r="E24" s="74"/>
      <c r="F24" s="74"/>
      <c r="K24" s="36"/>
    </row>
    <row r="25" spans="1:12" x14ac:dyDescent="0.2">
      <c r="A25" s="74"/>
      <c r="B25" s="74"/>
      <c r="C25" s="74"/>
      <c r="D25" s="74"/>
      <c r="E25" s="74"/>
      <c r="F25" s="74"/>
      <c r="G25" s="54"/>
      <c r="H25" s="61"/>
    </row>
    <row r="26" spans="1:12" x14ac:dyDescent="0.2">
      <c r="B26" s="60" t="s">
        <v>54</v>
      </c>
    </row>
    <row r="27" spans="1:12" x14ac:dyDescent="0.2">
      <c r="B27" s="7" t="s">
        <v>53</v>
      </c>
      <c r="C27" s="5" t="str">
        <f ca="1">[1]!xlv(C29)</f>
        <v>√[E × I] / P</v>
      </c>
      <c r="D27" s="59"/>
      <c r="E27" s="50"/>
      <c r="F27" s="7" t="s">
        <v>52</v>
      </c>
      <c r="G27" s="30" t="str">
        <f ca="1">[1]!xlv(G29)</f>
        <v>L / j</v>
      </c>
      <c r="J27" s="53"/>
      <c r="K27" s="1"/>
    </row>
    <row r="28" spans="1:12" x14ac:dyDescent="0.2">
      <c r="A28" s="1"/>
      <c r="B28" s="7" t="s">
        <v>50</v>
      </c>
      <c r="C28" s="5" t="str">
        <f>[1]!xln(C29)</f>
        <v>√[(1E+07) × 0.2] / 100</v>
      </c>
      <c r="F28" s="7" t="s">
        <v>50</v>
      </c>
      <c r="G28" s="30" t="str">
        <f>[1]!xln(G29)</f>
        <v>10 / 14.1</v>
      </c>
      <c r="J28" s="58"/>
      <c r="K28" s="1"/>
    </row>
    <row r="29" spans="1:12" x14ac:dyDescent="0.2">
      <c r="A29" s="1"/>
      <c r="B29" s="7" t="s">
        <v>53</v>
      </c>
      <c r="C29" s="75">
        <f>SQRT(H19*H20)/H22</f>
        <v>14.142135623730951</v>
      </c>
      <c r="F29" s="7" t="s">
        <v>52</v>
      </c>
      <c r="G29" s="75">
        <f>H21/C29</f>
        <v>0.70710678118654746</v>
      </c>
      <c r="I29" s="56"/>
      <c r="J29" s="1"/>
      <c r="K29" s="1"/>
    </row>
    <row r="30" spans="1:12" x14ac:dyDescent="0.2">
      <c r="F30" s="56"/>
    </row>
    <row r="31" spans="1:12" x14ac:dyDescent="0.2">
      <c r="A31" s="1"/>
      <c r="B31" s="5" t="s">
        <v>74</v>
      </c>
    </row>
    <row r="32" spans="1:12" x14ac:dyDescent="0.2">
      <c r="B32" s="7" t="s">
        <v>75</v>
      </c>
      <c r="C32" s="30" t="str">
        <f ca="1">[1]!xlv(C34)</f>
        <v>W × L / 2 × (j × TAN[U] × (SEC[U / 2] - 1) / (j × TAN[U] - L))</v>
      </c>
      <c r="F32" s="56"/>
      <c r="G32" s="54"/>
    </row>
    <row r="33" spans="1:11" x14ac:dyDescent="0.2">
      <c r="B33" s="7" t="s">
        <v>50</v>
      </c>
      <c r="C33" s="30" t="str">
        <f>[1]!xln(C34)</f>
        <v>200 × 10 / 2 × (14.1 × TAN[0.707] × (SEC[0.707 / 2] - 1) / (14.1 × TAN[0.707] - 10))</v>
      </c>
      <c r="D33" s="55"/>
      <c r="E33" s="50"/>
      <c r="G33" s="54"/>
    </row>
    <row r="34" spans="1:11" x14ac:dyDescent="0.2">
      <c r="B34" s="7" t="s">
        <v>75</v>
      </c>
      <c r="C34" s="76">
        <f>H23*H21/2*(C29*TAN(G29)*(_xlfn.SEC(G29/2)-1)/(C29*TAN(G29)-H21))</f>
        <v>382.19852929375531</v>
      </c>
      <c r="D34" s="5" t="s">
        <v>51</v>
      </c>
    </row>
    <row r="35" spans="1:11" x14ac:dyDescent="0.2">
      <c r="A35" s="1"/>
      <c r="K35" s="1"/>
    </row>
    <row r="36" spans="1:11" x14ac:dyDescent="0.2">
      <c r="A36" s="1"/>
      <c r="B36" s="7" t="s">
        <v>76</v>
      </c>
      <c r="C36" s="5" t="str">
        <f ca="1">[1]!xlv(C38)</f>
        <v>W / 2 - MC / L</v>
      </c>
      <c r="F36" s="7" t="s">
        <v>77</v>
      </c>
      <c r="G36" s="5" t="str">
        <f ca="1">[1]!xlv(G38)</f>
        <v>W - RA</v>
      </c>
      <c r="K36" s="1"/>
    </row>
    <row r="37" spans="1:11" x14ac:dyDescent="0.2">
      <c r="A37" s="1"/>
      <c r="B37" s="7" t="s">
        <v>50</v>
      </c>
      <c r="C37" s="5" t="str">
        <f>[1]!xln(C38)</f>
        <v>200 / 2 - 382 / 10</v>
      </c>
      <c r="F37" s="7" t="s">
        <v>50</v>
      </c>
      <c r="G37" s="5" t="str">
        <f>[1]!xln(G38)</f>
        <v>200 - 61.8</v>
      </c>
      <c r="H37" s="54"/>
      <c r="I37" s="54"/>
      <c r="J37" s="53"/>
      <c r="K37" s="1"/>
    </row>
    <row r="38" spans="1:11" ht="12.75" customHeight="1" x14ac:dyDescent="0.2">
      <c r="A38" s="1"/>
      <c r="B38" s="7" t="s">
        <v>76</v>
      </c>
      <c r="C38" s="30">
        <f>H23/2-C34/H21</f>
        <v>61.780147070624466</v>
      </c>
      <c r="D38" s="5" t="s">
        <v>78</v>
      </c>
      <c r="E38" s="2"/>
      <c r="F38" s="7" t="s">
        <v>77</v>
      </c>
      <c r="G38" s="30">
        <f>H23-C38</f>
        <v>138.21985292937552</v>
      </c>
      <c r="H38" s="5" t="s">
        <v>78</v>
      </c>
      <c r="I38" s="54"/>
      <c r="J38" s="53"/>
      <c r="K38" s="1"/>
    </row>
    <row r="39" spans="1:11" x14ac:dyDescent="0.2">
      <c r="A39" s="1"/>
      <c r="E39" s="2"/>
      <c r="F39" s="57"/>
      <c r="H39" s="54"/>
      <c r="I39" s="54"/>
      <c r="J39" s="53"/>
      <c r="K39" s="1"/>
    </row>
    <row r="40" spans="1:11" x14ac:dyDescent="0.2">
      <c r="A40" s="1"/>
      <c r="B40" s="7" t="s">
        <v>79</v>
      </c>
      <c r="C40" s="30" t="str">
        <f ca="1">[1]!xlv(AB13)</f>
        <v>MC × (SIN[x / j] / TAN[U] - COS[x / j]) + W × j × (SIN[U / 2] × COS[x / j] - (SIN[U / 2] × SIN[x / j]) / TAN[U])</v>
      </c>
      <c r="D40" s="49"/>
      <c r="E40" s="50"/>
      <c r="G40" s="54"/>
      <c r="H40" s="54"/>
      <c r="I40" s="54"/>
      <c r="J40" s="53"/>
      <c r="K40" s="1"/>
    </row>
    <row r="41" spans="1:11" x14ac:dyDescent="0.2">
      <c r="B41" s="7" t="s">
        <v>50</v>
      </c>
      <c r="C41" s="77" t="str">
        <f>[1]!xln(AB13)</f>
        <v>382 × (SIN[10 / 14.1] / TAN[0.707] - COS[10 / 14.1]) + 200 × 14.1 × (SIN[0.707 / 2] × COS[10 / 14.1] - (SIN[0.707 / 2] × SIN[10 / 14.1]) / TAN[0.707])</v>
      </c>
      <c r="D41" s="77"/>
      <c r="E41" s="77"/>
      <c r="F41" s="77"/>
      <c r="G41" s="77"/>
      <c r="H41" s="77"/>
      <c r="I41" s="77"/>
      <c r="J41" s="77"/>
      <c r="K41" s="1"/>
    </row>
    <row r="42" spans="1:11" x14ac:dyDescent="0.2">
      <c r="C42" s="77"/>
      <c r="D42" s="77"/>
      <c r="E42" s="77"/>
      <c r="F42" s="77"/>
      <c r="G42" s="77"/>
      <c r="H42" s="77"/>
      <c r="I42" s="77"/>
      <c r="J42" s="77"/>
    </row>
    <row r="43" spans="1:11" x14ac:dyDescent="0.2">
      <c r="B43" s="7" t="s">
        <v>79</v>
      </c>
      <c r="D43" s="5" t="s">
        <v>51</v>
      </c>
      <c r="E43" s="5" t="s">
        <v>80</v>
      </c>
      <c r="I43" s="52"/>
      <c r="J43" s="53"/>
    </row>
    <row r="44" spans="1:11" x14ac:dyDescent="0.2">
      <c r="C44" s="78"/>
      <c r="E44" s="7"/>
      <c r="G44" s="52"/>
      <c r="I44" s="51"/>
    </row>
    <row r="49" spans="1:11" x14ac:dyDescent="0.2">
      <c r="B49" s="7"/>
    </row>
    <row r="50" spans="1:11" x14ac:dyDescent="0.2">
      <c r="B50" s="7"/>
      <c r="C50" s="30"/>
      <c r="D50" s="49"/>
    </row>
    <row r="51" spans="1:11" x14ac:dyDescent="0.2">
      <c r="B51" s="7"/>
    </row>
    <row r="52" spans="1:11" x14ac:dyDescent="0.2">
      <c r="B52" s="7"/>
      <c r="C52" s="30"/>
    </row>
    <row r="53" spans="1:11" x14ac:dyDescent="0.2">
      <c r="B53" s="18"/>
      <c r="C53" s="79"/>
      <c r="D53" s="71"/>
      <c r="E53" s="71"/>
      <c r="F53" s="71"/>
      <c r="G53" s="79"/>
      <c r="H53" s="71"/>
      <c r="I53" s="71"/>
      <c r="J53" s="71"/>
      <c r="K53" s="71"/>
    </row>
    <row r="54" spans="1:11" x14ac:dyDescent="0.2">
      <c r="B54" s="80"/>
      <c r="C54" s="80"/>
      <c r="D54" s="80"/>
      <c r="E54" s="80"/>
      <c r="F54" s="80"/>
      <c r="G54" s="81"/>
      <c r="H54" s="81"/>
      <c r="I54" s="81"/>
      <c r="J54" s="81"/>
      <c r="K54" s="82"/>
    </row>
    <row r="55" spans="1:11" x14ac:dyDescent="0.2">
      <c r="B55" s="83"/>
      <c r="C55" s="83"/>
      <c r="D55" s="84"/>
      <c r="E55" s="84"/>
      <c r="F55" s="85"/>
      <c r="G55" s="86"/>
      <c r="H55" s="87"/>
      <c r="I55" s="88"/>
      <c r="J55" s="88"/>
      <c r="K55" s="89"/>
    </row>
    <row r="57" spans="1:11" x14ac:dyDescent="0.2">
      <c r="A57" s="71"/>
    </row>
    <row r="58" spans="1:11" x14ac:dyDescent="0.2">
      <c r="A58" s="90" t="s">
        <v>81</v>
      </c>
      <c r="B58" s="80"/>
      <c r="C58" s="80"/>
      <c r="D58" s="80"/>
      <c r="E58" s="80"/>
      <c r="F58" s="80"/>
      <c r="G58" s="81"/>
      <c r="H58" s="81"/>
      <c r="I58" s="81"/>
      <c r="J58" s="81"/>
      <c r="K58" s="82"/>
    </row>
    <row r="59" spans="1:11" x14ac:dyDescent="0.2">
      <c r="A59" s="83"/>
      <c r="B59" s="83"/>
      <c r="C59" s="83"/>
      <c r="D59" s="84"/>
      <c r="E59" s="84"/>
      <c r="F59" s="85" t="s">
        <v>82</v>
      </c>
      <c r="G59" s="86" t="s">
        <v>83</v>
      </c>
      <c r="H59" s="87"/>
      <c r="I59" s="88"/>
      <c r="J59" s="88"/>
      <c r="K59" s="89"/>
    </row>
  </sheetData>
  <mergeCells count="3">
    <mergeCell ref="B13:D13"/>
    <mergeCell ref="B14:J15"/>
    <mergeCell ref="C41:J42"/>
  </mergeCells>
  <hyperlinks>
    <hyperlink ref="G59" r:id="rId1" xr:uid="{7B72C7FE-845F-46EB-A1F9-9C9CB05041EB}"/>
    <hyperlink ref="B13" r:id="rId2" display=" (NASA TM X-73305, 1975)" xr:uid="{AACE151E-F528-4246-9C94-D132D949888E}"/>
    <hyperlink ref="B16" r:id="rId3" xr:uid="{81091288-DF2B-4658-854F-4D977B50CF93}"/>
  </hyperlinks>
  <pageMargins left="0.47244094488188981" right="0.23622047244094491" top="0.31496062992125984" bottom="0.98425196850393704" header="0.43307086614173229" footer="0.59055118110236227"/>
  <pageSetup orientation="portrait" r:id="rId4"/>
  <headerFooter alignWithMargins="0"/>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Microsoft Corporation</dc:creator>
  <cp:keywords>Stress; Structures; Analysis</cp:keywords>
  <dc:description>N/A</dc:description>
  <cp:lastModifiedBy>Richard Abbott</cp:lastModifiedBy>
  <cp:lastPrinted>2009-12-02T15:06:38Z</cp:lastPrinted>
  <dcterms:created xsi:type="dcterms:W3CDTF">1996-10-14T23:33:28Z</dcterms:created>
  <dcterms:modified xsi:type="dcterms:W3CDTF">2018-10-21T23:18:11Z</dcterms:modified>
  <cp:category>Engineering Spreadsheets</cp:category>
</cp:coreProperties>
</file>