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BB033DA2-EA85-45FF-8836-AE13D624B93D}" xr6:coauthVersionLast="31" xr6:coauthVersionMax="31" xr10:uidLastSave="{00000000-0000-0000-0000-000000000000}"/>
  <bookViews>
    <workbookView xWindow="13050" yWindow="375" windowWidth="9990" windowHeight="7935"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C28" i="31" l="1"/>
  <c r="C32" i="31"/>
  <c r="C40" i="31" s="1"/>
  <c r="C36" i="31"/>
  <c r="C44" i="31"/>
  <c r="C34" i="31"/>
  <c r="C27" i="31"/>
  <c r="C39" i="31"/>
  <c r="C38" i="31"/>
  <c r="C31" i="31"/>
  <c r="C30" i="31"/>
  <c r="C43" i="31"/>
  <c r="C42" i="31"/>
  <c r="C35" i="31"/>
  <c r="C26"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<sst xmlns="http://schemas.openxmlformats.org/spreadsheetml/2006/main" count="109" uniqueCount="75">
  <si>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</si>
  <si>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</si>
  <si>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</si>
  <si>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</si>
  <si>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</si>
  <si>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</si>
  <si>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</si>
  <si>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</si>
  <si>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</si>
  <si>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</si>
  <si>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</si>
  <si>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</si>
  <si>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</si>
  <si>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</si>
  <si>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</si>
  <si>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</si>
  <si>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</si>
  <si>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</si>
  <si>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</si>
  <si>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</si>
  <si>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</si>
  <si>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</si>
  <si>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</si>
  <si>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</si>
  <si>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</si>
  <si>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</si>
  <si>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</si>
  <si>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</si>
  <si>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</si>
  <si>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</si>
  <si>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</si>
  <si>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</si>
  <si>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</si>
  <si>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</si>
  <si>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</si>
  <si>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</si>
  <si>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</si>
  <si>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</si>
  <si>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</si>
  <si>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</si>
  <si>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</si>
  <si>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</si>
  <si>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</si>
  <si>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</si>
  <si>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</si>
  <si>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</si>
  <si>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</si>
  <si>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</si>
  <si>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</si>
  <si>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</si>
  <si>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</si>
  <si>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</si>
  <si>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</si>
  <si>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Max +ve M =</t>
  </si>
  <si>
    <r>
      <t>M</t>
    </r>
    <r>
      <rPr>
        <vertAlign val="subscript"/>
        <sz val="10"/>
        <rFont val="Calibri"/>
        <family val="2"/>
        <scheme val="minor"/>
      </rPr>
      <t xml:space="preserve">A </t>
    </r>
    <r>
      <rPr>
        <sz val="10"/>
        <rFont val="Calibri"/>
        <family val="2"/>
        <scheme val="minor"/>
      </rPr>
      <t>= M</t>
    </r>
    <r>
      <rPr>
        <vertAlign val="subscript"/>
        <sz val="10"/>
        <rFont val="Calibri"/>
        <family val="2"/>
        <scheme val="minor"/>
      </rPr>
      <t xml:space="preserve">B </t>
    </r>
    <r>
      <rPr>
        <sz val="10"/>
        <rFont val="Calibri"/>
        <family val="2"/>
        <scheme val="minor"/>
      </rPr>
      <t>=</t>
    </r>
  </si>
  <si>
    <t>U =</t>
  </si>
  <si>
    <t>j =</t>
  </si>
  <si>
    <t>Results</t>
  </si>
  <si>
    <t>lb/in (transverse unit load)</t>
  </si>
  <si>
    <t>w =</t>
  </si>
  <si>
    <t>lb (axial load)</t>
  </si>
  <si>
    <t>P =</t>
  </si>
  <si>
    <t>in (Total Length of Beam)</t>
  </si>
  <si>
    <t>L =</t>
  </si>
  <si>
    <t>in⁴ (Beam 2nd Moment of Area)</t>
  </si>
  <si>
    <t>I =</t>
  </si>
  <si>
    <t>psi (young's modulus)</t>
  </si>
  <si>
    <t xml:space="preserve">E= </t>
  </si>
  <si>
    <t>Input:</t>
  </si>
  <si>
    <t>(NASA TM X-73305, 1975)</t>
  </si>
  <si>
    <t>Table B 4.6.1-3</t>
  </si>
  <si>
    <t>AA-SM-026-106</t>
  </si>
  <si>
    <t>BEAM ANALYSIS - TENSION FLEXURE - FIXED BOTH ENDS UDL</t>
  </si>
  <si>
    <t>4/15/2018</t>
  </si>
  <si>
    <t>S. Abbott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</si>
</sst>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
  </numFmts>
  <fonts count="2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vertAlign val="subscript"/>
      <sz val="10"/>
      <name val="Calibri"/>
      <family val="2"/>
      <scheme val="minor"/>
    </font>
    <font>
      <sz val="10"/>
      <color indexed="12"/>
      <name val="Calibri"/>
      <family val="2"/>
      <scheme val="minor"/>
    </font>
    <font>
      <sz val="10"/>
      <color theme="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24">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6" fillId="0" borderId="0" xfId="2" applyFont="1" applyAlignment="1">
      <alignment horizontal="center"/>
    </xf>
    <xf numFmtId="0" fontId="15" fillId="0" borderId="0" xfId="2" applyFont="1" applyAlignment="1">
      <alignment horizontal="center"/>
    </xf>
    <xf numFmtId="165" fontId="15" fillId="0" borderId="0" xfId="2" applyNumberFormat="1" applyFont="1" applyAlignment="1">
      <alignment horizontal="center"/>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165" fontId="3" fillId="0" borderId="0" xfId="2" applyNumberFormat="1" applyFont="1" applyFill="1" applyAlignment="1" applyProtection="1">
      <alignment horizontal="left"/>
      <protection locked="0"/>
    </xf>
    <xf numFmtId="165" fontId="3" fillId="0" borderId="0" xfId="2" applyNumberFormat="1" applyFont="1"/>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165" fontId="3" fillId="0" borderId="0" xfId="2" applyNumberFormat="1" applyFont="1" applyAlignment="1" applyProtection="1">
      <alignment horizontal="righ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7" fontId="3" fillId="0" borderId="0" xfId="2" applyNumberFormat="1" applyFont="1" applyAlignment="1" applyProtection="1">
      <alignment horizontal="center" vertical="center"/>
      <protection locked="0"/>
    </xf>
    <xf numFmtId="2" fontId="25" fillId="0" borderId="0" xfId="2" applyNumberFormat="1" applyFont="1" applyAlignment="1" applyProtection="1">
      <alignment horizontal="right" vertical="center"/>
      <protection locked="0"/>
    </xf>
    <xf numFmtId="0" fontId="5" fillId="0" borderId="0" xfId="2" applyFont="1" applyProtection="1">
      <protection locked="0"/>
    </xf>
    <xf numFmtId="165" fontId="19" fillId="0" borderId="0" xfId="2" applyNumberFormat="1" applyFont="1"/>
    <xf numFmtId="165" fontId="25" fillId="0" borderId="0" xfId="2" applyNumberFormat="1" applyFont="1" applyAlignment="1" applyProtection="1">
      <alignment horizontal="right" vertical="center"/>
      <protection locked="0"/>
    </xf>
    <xf numFmtId="1" fontId="19"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6" fillId="0" borderId="0" xfId="4" applyFont="1" applyAlignment="1" applyProtection="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389844</xdr:colOff>
      <xdr:row>15</xdr:row>
      <xdr:rowOff>57150</xdr:rowOff>
    </xdr:from>
    <xdr:to>
      <xdr:col>4</xdr:col>
      <xdr:colOff>447934</xdr:colOff>
      <xdr:row>21</xdr:row>
      <xdr:rowOff>91102</xdr:rowOff>
    </xdr:to>
    <xdr:grpSp>
      <xdr:nvGrpSpPr>
        <xdr:cNvPr id="7" name="Group 6">
          <a:extLst>
            <a:ext uri="{FF2B5EF4-FFF2-40B4-BE49-F238E27FC236}">
              <a16:creationId xmlns:a16="http://schemas.microsoft.com/office/drawing/2014/main" id="{47B1E5BC-286D-44FC-B5ED-9F7412BCDE3C}"/>
            </a:ext>
          </a:extLst>
        </xdr:cNvPr>
        <xdr:cNvGrpSpPr/>
      </xdr:nvGrpSpPr>
      <xdr:grpSpPr>
        <a:xfrm>
          <a:off x="389844" y="2455209"/>
          <a:ext cx="2523384" cy="986452"/>
          <a:chOff x="199018" y="2369364"/>
          <a:chExt cx="2458308" cy="1044583"/>
        </a:xfrm>
      </xdr:grpSpPr>
      <xdr:grpSp>
        <xdr:nvGrpSpPr>
          <xdr:cNvPr id="8" name="Group 7">
            <a:extLst>
              <a:ext uri="{FF2B5EF4-FFF2-40B4-BE49-F238E27FC236}">
                <a16:creationId xmlns:a16="http://schemas.microsoft.com/office/drawing/2014/main" id="{E0035A6E-AFB5-4941-B163-F3214C618D6C}"/>
              </a:ext>
            </a:extLst>
          </xdr:cNvPr>
          <xdr:cNvGrpSpPr/>
        </xdr:nvGrpSpPr>
        <xdr:grpSpPr>
          <a:xfrm>
            <a:off x="199018" y="2369364"/>
            <a:ext cx="2458308" cy="1044583"/>
            <a:chOff x="199093" y="2327875"/>
            <a:chExt cx="2463246" cy="1020380"/>
          </a:xfrm>
        </xdr:grpSpPr>
        <xdr:sp macro="" textlink="">
          <xdr:nvSpPr>
            <xdr:cNvPr id="21" name="TextBox 20">
              <a:extLst>
                <a:ext uri="{FF2B5EF4-FFF2-40B4-BE49-F238E27FC236}">
                  <a16:creationId xmlns:a16="http://schemas.microsoft.com/office/drawing/2014/main" id="{DBEEA0E5-7FF1-4C2F-A31B-95AAFBE966B2}"/>
                </a:ext>
              </a:extLst>
            </xdr:cNvPr>
            <xdr:cNvSpPr txBox="1"/>
          </xdr:nvSpPr>
          <xdr:spPr>
            <a:xfrm>
              <a:off x="536686" y="3057009"/>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22" name="Straight Connector 21">
              <a:extLst>
                <a:ext uri="{FF2B5EF4-FFF2-40B4-BE49-F238E27FC236}">
                  <a16:creationId xmlns:a16="http://schemas.microsoft.com/office/drawing/2014/main" id="{821AA35A-35FC-405A-B699-D67A629F7B34}"/>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Arrow Connector 22">
              <a:extLst>
                <a:ext uri="{FF2B5EF4-FFF2-40B4-BE49-F238E27FC236}">
                  <a16:creationId xmlns:a16="http://schemas.microsoft.com/office/drawing/2014/main" id="{B615BCB0-BC9B-4CA1-B2C8-1AA1EE3A79B0}"/>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4" name="TextBox 23">
              <a:extLst>
                <a:ext uri="{FF2B5EF4-FFF2-40B4-BE49-F238E27FC236}">
                  <a16:creationId xmlns:a16="http://schemas.microsoft.com/office/drawing/2014/main" id="{9EFF466C-6560-41DF-AE04-4750E9649D29}"/>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5" name="Straight Connector 24">
              <a:extLst>
                <a:ext uri="{FF2B5EF4-FFF2-40B4-BE49-F238E27FC236}">
                  <a16:creationId xmlns:a16="http://schemas.microsoft.com/office/drawing/2014/main" id="{5851AB99-687C-43E1-801F-C73D8EAADF1A}"/>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6" name="TextBox 25">
              <a:extLst>
                <a:ext uri="{FF2B5EF4-FFF2-40B4-BE49-F238E27FC236}">
                  <a16:creationId xmlns:a16="http://schemas.microsoft.com/office/drawing/2014/main" id="{6C73F2D2-353E-4475-963A-8BF5E989CC24}"/>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7" name="Straight Connector 26">
              <a:extLst>
                <a:ext uri="{FF2B5EF4-FFF2-40B4-BE49-F238E27FC236}">
                  <a16:creationId xmlns:a16="http://schemas.microsoft.com/office/drawing/2014/main" id="{F4C0FBA5-C686-4FD0-9582-26DC706BA01B}"/>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8" name="TextBox 27">
              <a:extLst>
                <a:ext uri="{FF2B5EF4-FFF2-40B4-BE49-F238E27FC236}">
                  <a16:creationId xmlns:a16="http://schemas.microsoft.com/office/drawing/2014/main" id="{2218BD4F-EEAA-49E6-98D3-DF104985F967}"/>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29" name="Straight Arrow Connector 28">
              <a:extLst>
                <a:ext uri="{FF2B5EF4-FFF2-40B4-BE49-F238E27FC236}">
                  <a16:creationId xmlns:a16="http://schemas.microsoft.com/office/drawing/2014/main" id="{2E36BDFE-03E8-4795-8697-C65791EDF8D5}"/>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0" name="TextBox 29">
              <a:extLst>
                <a:ext uri="{FF2B5EF4-FFF2-40B4-BE49-F238E27FC236}">
                  <a16:creationId xmlns:a16="http://schemas.microsoft.com/office/drawing/2014/main" id="{18E52CD0-1D27-4280-8416-33FC34A38D2B}"/>
                </a:ext>
              </a:extLst>
            </xdr:cNvPr>
            <xdr:cNvSpPr txBox="1"/>
          </xdr:nvSpPr>
          <xdr:spPr>
            <a:xfrm>
              <a:off x="1680386" y="3061038"/>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nvGrpSpPr>
            <xdr:cNvPr id="31" name="Group 30">
              <a:extLst>
                <a:ext uri="{FF2B5EF4-FFF2-40B4-BE49-F238E27FC236}">
                  <a16:creationId xmlns:a16="http://schemas.microsoft.com/office/drawing/2014/main" id="{E06079FB-86C5-4BE6-8E16-C01CDBDC36F1}"/>
                </a:ext>
              </a:extLst>
            </xdr:cNvPr>
            <xdr:cNvGrpSpPr/>
          </xdr:nvGrpSpPr>
          <xdr:grpSpPr>
            <a:xfrm>
              <a:off x="1879433" y="2981220"/>
              <a:ext cx="50903" cy="243721"/>
              <a:chOff x="1876425" y="3000771"/>
              <a:chExt cx="50903" cy="246729"/>
            </a:xfrm>
          </xdr:grpSpPr>
          <xdr:sp macro="" textlink="">
            <xdr:nvSpPr>
              <xdr:cNvPr id="44" name="Line 49">
                <a:extLst>
                  <a:ext uri="{FF2B5EF4-FFF2-40B4-BE49-F238E27FC236}">
                    <a16:creationId xmlns:a16="http://schemas.microsoft.com/office/drawing/2014/main" id="{23D8D249-1175-452A-B131-B2ABBBA39EF1}"/>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45" name="Line 50">
                <a:extLst>
                  <a:ext uri="{FF2B5EF4-FFF2-40B4-BE49-F238E27FC236}">
                    <a16:creationId xmlns:a16="http://schemas.microsoft.com/office/drawing/2014/main" id="{F26DCC25-A765-477B-A89C-2CADBC9D6AD9}"/>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46" name="Line 51">
                <a:extLst>
                  <a:ext uri="{FF2B5EF4-FFF2-40B4-BE49-F238E27FC236}">
                    <a16:creationId xmlns:a16="http://schemas.microsoft.com/office/drawing/2014/main" id="{88349151-D16D-41FA-9437-D8B490000918}"/>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47" name="Line 52">
                <a:extLst>
                  <a:ext uri="{FF2B5EF4-FFF2-40B4-BE49-F238E27FC236}">
                    <a16:creationId xmlns:a16="http://schemas.microsoft.com/office/drawing/2014/main" id="{1D9ABA25-4DAC-4294-8FE7-07A00E640B2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48" name="Line 53">
                <a:extLst>
                  <a:ext uri="{FF2B5EF4-FFF2-40B4-BE49-F238E27FC236}">
                    <a16:creationId xmlns:a16="http://schemas.microsoft.com/office/drawing/2014/main" id="{5EC1FBCC-3845-4A82-8790-D2A4B69B083F}"/>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49" name="Line 54">
                <a:extLst>
                  <a:ext uri="{FF2B5EF4-FFF2-40B4-BE49-F238E27FC236}">
                    <a16:creationId xmlns:a16="http://schemas.microsoft.com/office/drawing/2014/main" id="{7DFFE9B1-A4EC-41A2-A67B-2993D67A4E3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sp macro="" textlink="">
          <xdr:nvSpPr>
            <xdr:cNvPr id="32" name="Arc 31">
              <a:extLst>
                <a:ext uri="{FF2B5EF4-FFF2-40B4-BE49-F238E27FC236}">
                  <a16:creationId xmlns:a16="http://schemas.microsoft.com/office/drawing/2014/main" id="{781C2AA7-B2CD-488C-AC20-A51F366BEFC0}"/>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33" name="TextBox 32">
              <a:extLst>
                <a:ext uri="{FF2B5EF4-FFF2-40B4-BE49-F238E27FC236}">
                  <a16:creationId xmlns:a16="http://schemas.microsoft.com/office/drawing/2014/main" id="{0DBA16C0-4D8D-4E4D-8409-339FE16C6ECA}"/>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34" name="Arc 33">
              <a:extLst>
                <a:ext uri="{FF2B5EF4-FFF2-40B4-BE49-F238E27FC236}">
                  <a16:creationId xmlns:a16="http://schemas.microsoft.com/office/drawing/2014/main" id="{16878916-B41B-44B8-993A-3BB92E78D70D}"/>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35" name="TextBox 34">
              <a:extLst>
                <a:ext uri="{FF2B5EF4-FFF2-40B4-BE49-F238E27FC236}">
                  <a16:creationId xmlns:a16="http://schemas.microsoft.com/office/drawing/2014/main" id="{8D1D024D-05CB-4714-AC50-9FE67568EDE7}"/>
                </a:ext>
              </a:extLst>
            </xdr:cNvPr>
            <xdr:cNvSpPr txBox="1"/>
          </xdr:nvSpPr>
          <xdr:spPr>
            <a:xfrm>
              <a:off x="199093" y="276959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36" name="Freeform: Shape 35">
              <a:extLst>
                <a:ext uri="{FF2B5EF4-FFF2-40B4-BE49-F238E27FC236}">
                  <a16:creationId xmlns:a16="http://schemas.microsoft.com/office/drawing/2014/main" id="{F52F2D82-17AB-4D5A-B11C-90211F9C3253}"/>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nvGrpSpPr>
            <xdr:cNvPr id="37" name="Group 36">
              <a:extLst>
                <a:ext uri="{FF2B5EF4-FFF2-40B4-BE49-F238E27FC236}">
                  <a16:creationId xmlns:a16="http://schemas.microsoft.com/office/drawing/2014/main" id="{D76C9E12-7351-45D5-8321-DFEA6C8387A0}"/>
                </a:ext>
              </a:extLst>
            </xdr:cNvPr>
            <xdr:cNvGrpSpPr/>
          </xdr:nvGrpSpPr>
          <xdr:grpSpPr>
            <a:xfrm flipH="1">
              <a:off x="554491" y="2990349"/>
              <a:ext cx="50903" cy="243721"/>
              <a:chOff x="1876425" y="3000771"/>
              <a:chExt cx="50903" cy="246729"/>
            </a:xfrm>
          </xdr:grpSpPr>
          <xdr:sp macro="" textlink="">
            <xdr:nvSpPr>
              <xdr:cNvPr id="38" name="Line 49">
                <a:extLst>
                  <a:ext uri="{FF2B5EF4-FFF2-40B4-BE49-F238E27FC236}">
                    <a16:creationId xmlns:a16="http://schemas.microsoft.com/office/drawing/2014/main" id="{41F74A2E-0537-42D3-A89B-1982A6916CD1}"/>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39" name="Line 50">
                <a:extLst>
                  <a:ext uri="{FF2B5EF4-FFF2-40B4-BE49-F238E27FC236}">
                    <a16:creationId xmlns:a16="http://schemas.microsoft.com/office/drawing/2014/main" id="{A553B05B-E229-4B45-8532-07605451A7DE}"/>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40" name="Line 51">
                <a:extLst>
                  <a:ext uri="{FF2B5EF4-FFF2-40B4-BE49-F238E27FC236}">
                    <a16:creationId xmlns:a16="http://schemas.microsoft.com/office/drawing/2014/main" id="{9A01D91C-CB3F-4200-9578-88509DE6C588}"/>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41" name="Line 52">
                <a:extLst>
                  <a:ext uri="{FF2B5EF4-FFF2-40B4-BE49-F238E27FC236}">
                    <a16:creationId xmlns:a16="http://schemas.microsoft.com/office/drawing/2014/main" id="{0F5FDB46-BD19-4AC8-B385-C9AABA1FE5D9}"/>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42" name="Line 53">
                <a:extLst>
                  <a:ext uri="{FF2B5EF4-FFF2-40B4-BE49-F238E27FC236}">
                    <a16:creationId xmlns:a16="http://schemas.microsoft.com/office/drawing/2014/main" id="{F9D2002A-EFB0-4D38-888C-926A318DA5F5}"/>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43" name="Line 54">
                <a:extLst>
                  <a:ext uri="{FF2B5EF4-FFF2-40B4-BE49-F238E27FC236}">
                    <a16:creationId xmlns:a16="http://schemas.microsoft.com/office/drawing/2014/main" id="{8310CE83-8399-420C-A3DB-F4804775416D}"/>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grpSp>
        <xdr:nvGrpSpPr>
          <xdr:cNvPr id="9" name="Group 8">
            <a:extLst>
              <a:ext uri="{FF2B5EF4-FFF2-40B4-BE49-F238E27FC236}">
                <a16:creationId xmlns:a16="http://schemas.microsoft.com/office/drawing/2014/main" id="{7925EB54-8E17-4BF1-B1DE-C79B0426E857}"/>
              </a:ext>
            </a:extLst>
          </xdr:cNvPr>
          <xdr:cNvGrpSpPr/>
        </xdr:nvGrpSpPr>
        <xdr:grpSpPr>
          <a:xfrm>
            <a:off x="615546" y="2829737"/>
            <a:ext cx="1256132" cy="342684"/>
            <a:chOff x="630282" y="3057253"/>
            <a:chExt cx="1292679" cy="365134"/>
          </a:xfrm>
        </xdr:grpSpPr>
        <xdr:cxnSp macro="">
          <xdr:nvCxnSpPr>
            <xdr:cNvPr id="10" name="Straight Arrow Connector 9">
              <a:extLst>
                <a:ext uri="{FF2B5EF4-FFF2-40B4-BE49-F238E27FC236}">
                  <a16:creationId xmlns:a16="http://schemas.microsoft.com/office/drawing/2014/main" id="{B80FD587-A289-4475-9E11-959EDB8AD420}"/>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 name="Straight Arrow Connector 10">
              <a:extLst>
                <a:ext uri="{FF2B5EF4-FFF2-40B4-BE49-F238E27FC236}">
                  <a16:creationId xmlns:a16="http://schemas.microsoft.com/office/drawing/2014/main" id="{B6393A67-AADD-4649-9867-13723568B586}"/>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 name="Straight Arrow Connector 11">
              <a:extLst>
                <a:ext uri="{FF2B5EF4-FFF2-40B4-BE49-F238E27FC236}">
                  <a16:creationId xmlns:a16="http://schemas.microsoft.com/office/drawing/2014/main" id="{A4D0567C-838D-4F96-897C-E8DECD791883}"/>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3" name="Straight Arrow Connector 12">
              <a:extLst>
                <a:ext uri="{FF2B5EF4-FFF2-40B4-BE49-F238E27FC236}">
                  <a16:creationId xmlns:a16="http://schemas.microsoft.com/office/drawing/2014/main" id="{280775A4-96E8-4822-92CC-4805FF07E3C5}"/>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4" name="Straight Arrow Connector 13">
              <a:extLst>
                <a:ext uri="{FF2B5EF4-FFF2-40B4-BE49-F238E27FC236}">
                  <a16:creationId xmlns:a16="http://schemas.microsoft.com/office/drawing/2014/main" id="{3D08E386-41D1-4772-93D3-433516E9FABC}"/>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5" name="Straight Arrow Connector 14">
              <a:extLst>
                <a:ext uri="{FF2B5EF4-FFF2-40B4-BE49-F238E27FC236}">
                  <a16:creationId xmlns:a16="http://schemas.microsoft.com/office/drawing/2014/main" id="{43AA4DBA-9EF7-4224-9B29-1646FFD9C2C4}"/>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6" name="Straight Arrow Connector 15">
              <a:extLst>
                <a:ext uri="{FF2B5EF4-FFF2-40B4-BE49-F238E27FC236}">
                  <a16:creationId xmlns:a16="http://schemas.microsoft.com/office/drawing/2014/main" id="{FC59B738-E9AA-432A-8800-41228A94F1E7}"/>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7" name="Straight Arrow Connector 16">
              <a:extLst>
                <a:ext uri="{FF2B5EF4-FFF2-40B4-BE49-F238E27FC236}">
                  <a16:creationId xmlns:a16="http://schemas.microsoft.com/office/drawing/2014/main" id="{FD774261-7E32-4850-9897-AC09214AC03B}"/>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8" name="Straight Arrow Connector 17">
              <a:extLst>
                <a:ext uri="{FF2B5EF4-FFF2-40B4-BE49-F238E27FC236}">
                  <a16:creationId xmlns:a16="http://schemas.microsoft.com/office/drawing/2014/main" id="{1EC959FA-2D20-4FC0-B7DF-2B6B7BF0A103}"/>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9" name="Straight Arrow Connector 18">
              <a:extLst>
                <a:ext uri="{FF2B5EF4-FFF2-40B4-BE49-F238E27FC236}">
                  <a16:creationId xmlns:a16="http://schemas.microsoft.com/office/drawing/2014/main" id="{5497EAA0-9BBC-4010-AFC6-9440AD0E475F}"/>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20" name="Straight Connector 19">
              <a:extLst>
                <a:ext uri="{FF2B5EF4-FFF2-40B4-BE49-F238E27FC236}">
                  <a16:creationId xmlns:a16="http://schemas.microsoft.com/office/drawing/2014/main" id="{0C378CF7-502C-4AD2-A138-8719E4CC69F2}"/>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twoCellAnchor>
    <xdr:from>
      <xdr:col>0</xdr:col>
      <xdr:colOff>348041</xdr:colOff>
      <xdr:row>19</xdr:row>
      <xdr:rowOff>163285</xdr:rowOff>
    </xdr:from>
    <xdr:to>
      <xdr:col>0</xdr:col>
      <xdr:colOff>581766</xdr:colOff>
      <xdr:row>19</xdr:row>
      <xdr:rowOff>163285</xdr:rowOff>
    </xdr:to>
    <xdr:cxnSp macro="">
      <xdr:nvCxnSpPr>
        <xdr:cNvPr id="50" name="Straight Arrow Connector 49">
          <a:extLst>
            <a:ext uri="{FF2B5EF4-FFF2-40B4-BE49-F238E27FC236}">
              <a16:creationId xmlns:a16="http://schemas.microsoft.com/office/drawing/2014/main" id="{6042E29B-30D9-4E42-A994-752D49BD4CA0}"/>
            </a:ext>
          </a:extLst>
        </xdr:cNvPr>
        <xdr:cNvCxnSpPr/>
      </xdr:nvCxnSpPr>
      <xdr:spPr bwMode="auto">
        <a:xfrm flipH="1">
          <a:off x="348041" y="3277960"/>
          <a:ext cx="233725"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272143</xdr:colOff>
      <xdr:row>20</xdr:row>
      <xdr:rowOff>27715</xdr:rowOff>
    </xdr:from>
    <xdr:ext cx="250903" cy="248851"/>
    <xdr:sp macro="" textlink="">
      <xdr:nvSpPr>
        <xdr:cNvPr id="51" name="TextBox 50">
          <a:extLst>
            <a:ext uri="{FF2B5EF4-FFF2-40B4-BE49-F238E27FC236}">
              <a16:creationId xmlns:a16="http://schemas.microsoft.com/office/drawing/2014/main" id="{65717418-CB3C-46F3-8811-1671DB838CDC}"/>
            </a:ext>
          </a:extLst>
        </xdr:cNvPr>
        <xdr:cNvSpPr txBox="1"/>
      </xdr:nvSpPr>
      <xdr:spPr>
        <a:xfrm>
          <a:off x="272143" y="3304315"/>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0" t="s">
        <v>36</v>
      </c>
      <c r="C16" s="120"/>
      <c r="D16" s="120"/>
      <c r="E16" s="120"/>
      <c r="F16" s="120"/>
      <c r="G16" s="120"/>
      <c r="H16" s="120"/>
      <c r="I16" s="120"/>
      <c r="J16" s="120"/>
      <c r="M16" s="65"/>
      <c r="N16" s="65"/>
      <c r="O16" s="65"/>
      <c r="P16" s="65"/>
      <c r="Q16" s="65"/>
      <c r="R16" s="66"/>
      <c r="S16" s="66"/>
      <c r="T16" s="62"/>
      <c r="U16" s="62"/>
      <c r="V16" s="62"/>
      <c r="W16" s="62"/>
      <c r="X16" s="62"/>
      <c r="Y16" s="62"/>
    </row>
    <row r="17" spans="1:25" s="5" customFormat="1" ht="12.75" x14ac:dyDescent="0.2">
      <c r="B17" s="120"/>
      <c r="C17" s="120"/>
      <c r="D17" s="120"/>
      <c r="E17" s="120"/>
      <c r="F17" s="120"/>
      <c r="G17" s="120"/>
      <c r="H17" s="120"/>
      <c r="I17" s="120"/>
      <c r="J17" s="120"/>
      <c r="M17" s="65"/>
      <c r="N17" s="65"/>
      <c r="O17" s="65"/>
      <c r="P17" s="65"/>
      <c r="Q17" s="65"/>
      <c r="R17" s="66"/>
      <c r="S17" s="66"/>
      <c r="T17" s="62"/>
      <c r="U17" s="62"/>
      <c r="V17" s="62"/>
      <c r="W17" s="62"/>
      <c r="X17" s="62"/>
      <c r="Y17" s="62"/>
    </row>
    <row r="18" spans="1:25" s="5" customFormat="1" ht="12.75" x14ac:dyDescent="0.2">
      <c r="B18" s="120"/>
      <c r="C18" s="120"/>
      <c r="D18" s="120"/>
      <c r="E18" s="120"/>
      <c r="F18" s="120"/>
      <c r="G18" s="120"/>
      <c r="H18" s="120"/>
      <c r="I18" s="120"/>
      <c r="J18" s="120"/>
      <c r="M18" s="65"/>
      <c r="N18" s="65"/>
      <c r="O18" s="65"/>
      <c r="P18" s="65"/>
      <c r="Q18" s="65"/>
      <c r="R18" s="66"/>
      <c r="S18" s="66"/>
      <c r="T18" s="62"/>
      <c r="U18" s="62"/>
      <c r="V18" s="62"/>
      <c r="W18" s="62"/>
      <c r="X18" s="62"/>
      <c r="Y18" s="62"/>
    </row>
    <row r="19" spans="1:25" s="5" customFormat="1" ht="12.75" x14ac:dyDescent="0.2">
      <c r="B19" s="120"/>
      <c r="C19" s="120"/>
      <c r="D19" s="120"/>
      <c r="E19" s="120"/>
      <c r="F19" s="120"/>
      <c r="G19" s="120"/>
      <c r="H19" s="120"/>
      <c r="I19" s="120"/>
      <c r="J19" s="120"/>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0" t="s">
        <v>37</v>
      </c>
      <c r="C22" s="120"/>
      <c r="D22" s="120"/>
      <c r="E22" s="120"/>
      <c r="F22" s="120"/>
      <c r="G22" s="120"/>
      <c r="H22" s="120"/>
      <c r="I22" s="120"/>
      <c r="J22" s="120"/>
      <c r="K22" s="23"/>
      <c r="M22" s="65"/>
      <c r="N22" s="65"/>
      <c r="O22" s="65"/>
      <c r="P22" s="65"/>
      <c r="Q22" s="65"/>
      <c r="R22" s="66"/>
      <c r="S22" s="66"/>
      <c r="T22" s="62"/>
      <c r="U22" s="62"/>
      <c r="V22" s="62"/>
      <c r="W22" s="62"/>
      <c r="X22" s="62"/>
      <c r="Y22" s="62"/>
    </row>
    <row r="23" spans="1:25" s="5" customFormat="1" ht="12.75" x14ac:dyDescent="0.2">
      <c r="A23" s="23"/>
      <c r="B23" s="120"/>
      <c r="C23" s="120"/>
      <c r="D23" s="120"/>
      <c r="E23" s="120"/>
      <c r="F23" s="120"/>
      <c r="G23" s="120"/>
      <c r="H23" s="120"/>
      <c r="I23" s="120"/>
      <c r="J23" s="120"/>
      <c r="K23" s="23"/>
      <c r="M23" s="65"/>
      <c r="N23" s="65"/>
      <c r="O23" s="65"/>
      <c r="P23" s="65"/>
      <c r="Q23" s="65"/>
      <c r="R23" s="66"/>
      <c r="S23" s="69"/>
      <c r="T23" s="62"/>
      <c r="U23" s="62"/>
      <c r="V23" s="62"/>
      <c r="W23" s="62"/>
      <c r="X23" s="62"/>
      <c r="Y23" s="62"/>
    </row>
    <row r="24" spans="1:25" s="5" customFormat="1" ht="12.75" x14ac:dyDescent="0.2">
      <c r="A24" s="23"/>
      <c r="B24" s="120"/>
      <c r="C24" s="120"/>
      <c r="D24" s="120"/>
      <c r="E24" s="120"/>
      <c r="F24" s="120"/>
      <c r="G24" s="120"/>
      <c r="H24" s="120"/>
      <c r="I24" s="120"/>
      <c r="J24" s="120"/>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89"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0" t="s">
        <v>38</v>
      </c>
      <c r="C26" s="120"/>
      <c r="D26" s="120"/>
      <c r="E26" s="120"/>
      <c r="F26" s="120"/>
      <c r="G26" s="120"/>
      <c r="H26" s="120"/>
      <c r="I26" s="120"/>
      <c r="J26" s="120"/>
      <c r="K26" s="23"/>
      <c r="M26" s="65"/>
      <c r="N26" s="65"/>
      <c r="O26" s="65"/>
      <c r="P26" s="65"/>
      <c r="Q26" s="65"/>
      <c r="R26" s="66"/>
      <c r="S26" s="66"/>
      <c r="T26" s="62"/>
      <c r="U26" s="62"/>
      <c r="V26" s="62"/>
      <c r="W26" s="62"/>
      <c r="X26" s="62"/>
      <c r="Y26" s="62"/>
    </row>
    <row r="27" spans="1:25" s="5" customFormat="1" ht="12.75" x14ac:dyDescent="0.2">
      <c r="A27" s="23"/>
      <c r="B27" s="120"/>
      <c r="C27" s="120"/>
      <c r="D27" s="120"/>
      <c r="E27" s="120"/>
      <c r="F27" s="120"/>
      <c r="G27" s="120"/>
      <c r="H27" s="120"/>
      <c r="I27" s="120"/>
      <c r="J27" s="120"/>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0" t="s">
        <v>39</v>
      </c>
      <c r="C29" s="120"/>
      <c r="D29" s="120"/>
      <c r="E29" s="120"/>
      <c r="F29" s="120"/>
      <c r="G29" s="120"/>
      <c r="H29" s="120"/>
      <c r="I29" s="120"/>
      <c r="J29" s="120"/>
      <c r="K29" s="23"/>
      <c r="M29" s="65"/>
      <c r="N29" s="65"/>
      <c r="O29" s="65"/>
      <c r="P29" s="65"/>
      <c r="Q29" s="65"/>
      <c r="R29" s="66"/>
      <c r="S29" s="66"/>
      <c r="T29" s="62"/>
      <c r="U29" s="62"/>
      <c r="V29" s="62"/>
      <c r="W29" s="62"/>
      <c r="X29" s="62"/>
      <c r="Y29" s="62"/>
    </row>
    <row r="30" spans="1:25" s="5" customFormat="1" ht="12.75" x14ac:dyDescent="0.2">
      <c r="A30" s="23"/>
      <c r="B30" s="120"/>
      <c r="C30" s="120"/>
      <c r="D30" s="120"/>
      <c r="E30" s="120"/>
      <c r="F30" s="120"/>
      <c r="G30" s="120"/>
      <c r="H30" s="120"/>
      <c r="I30" s="120"/>
      <c r="J30" s="120"/>
      <c r="K30" s="23"/>
      <c r="M30" s="65"/>
      <c r="N30" s="65"/>
      <c r="O30" s="65"/>
      <c r="P30" s="65"/>
      <c r="Q30" s="65"/>
      <c r="R30" s="66"/>
      <c r="S30" s="66"/>
      <c r="T30" s="62"/>
      <c r="U30" s="62"/>
      <c r="V30" s="62"/>
      <c r="W30" s="62"/>
      <c r="X30" s="62"/>
      <c r="Y30" s="62"/>
    </row>
    <row r="31" spans="1:25" s="5" customFormat="1" ht="12.75" customHeight="1" x14ac:dyDescent="0.2">
      <c r="A31" s="23"/>
      <c r="B31" s="120"/>
      <c r="C31" s="120"/>
      <c r="D31" s="120"/>
      <c r="E31" s="120"/>
      <c r="F31" s="120"/>
      <c r="G31" s="120"/>
      <c r="H31" s="120"/>
      <c r="I31" s="120"/>
      <c r="J31" s="120"/>
      <c r="K31" s="23"/>
      <c r="M31" s="65"/>
      <c r="N31" s="65"/>
      <c r="O31" s="65"/>
      <c r="P31" s="65"/>
      <c r="Q31" s="65"/>
      <c r="R31" s="66"/>
      <c r="S31" s="66"/>
      <c r="T31" s="62"/>
      <c r="U31" s="62"/>
      <c r="V31" s="62"/>
      <c r="W31" s="62"/>
      <c r="X31" s="62"/>
      <c r="Y31" s="62"/>
    </row>
    <row r="32" spans="1:25" s="5" customFormat="1" ht="12.75" x14ac:dyDescent="0.2">
      <c r="A32" s="23"/>
      <c r="B32" s="120"/>
      <c r="C32" s="120"/>
      <c r="D32" s="120"/>
      <c r="E32" s="120"/>
      <c r="F32" s="120"/>
      <c r="G32" s="120"/>
      <c r="H32" s="120"/>
      <c r="I32" s="120"/>
      <c r="J32" s="120"/>
      <c r="K32" s="23"/>
      <c r="M32" s="65"/>
      <c r="N32" s="65"/>
      <c r="O32" s="65"/>
      <c r="P32" s="65"/>
      <c r="Q32" s="65"/>
      <c r="R32" s="66"/>
      <c r="S32" s="66"/>
      <c r="T32" s="62"/>
      <c r="U32" s="62"/>
      <c r="V32" s="62"/>
      <c r="W32" s="62"/>
      <c r="X32" s="62"/>
      <c r="Y32" s="62"/>
    </row>
    <row r="33" spans="1:25" s="5" customFormat="1" ht="12.75" customHeight="1" x14ac:dyDescent="0.2">
      <c r="A33" s="23"/>
      <c r="B33" s="120"/>
      <c r="C33" s="120"/>
      <c r="D33" s="120"/>
      <c r="E33" s="120"/>
      <c r="F33" s="120"/>
      <c r="G33" s="120"/>
      <c r="H33" s="120"/>
      <c r="I33" s="120"/>
      <c r="J33" s="120"/>
      <c r="K33" s="23"/>
      <c r="M33" s="65"/>
      <c r="N33" s="65"/>
      <c r="O33" s="65"/>
      <c r="P33" s="65"/>
      <c r="Q33" s="65"/>
      <c r="R33" s="66"/>
      <c r="S33" s="66"/>
      <c r="T33" s="62"/>
      <c r="U33" s="62"/>
      <c r="V33" s="62"/>
      <c r="W33" s="62"/>
      <c r="X33" s="62"/>
      <c r="Y33" s="62"/>
    </row>
    <row r="34" spans="1:25" s="5" customFormat="1" ht="12.75" x14ac:dyDescent="0.2">
      <c r="A34" s="23"/>
      <c r="B34" s="71"/>
      <c r="C34" s="71"/>
      <c r="D34" s="122" t="s">
        <v>31</v>
      </c>
      <c r="E34" s="122"/>
      <c r="F34" s="122"/>
      <c r="G34" s="122"/>
      <c r="H34" s="122"/>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0" t="s">
        <v>40</v>
      </c>
      <c r="C38" s="120"/>
      <c r="D38" s="120"/>
      <c r="E38" s="120"/>
      <c r="F38" s="120"/>
      <c r="G38" s="120"/>
      <c r="H38" s="120"/>
      <c r="I38" s="120"/>
      <c r="J38" s="120"/>
      <c r="K38" s="23"/>
      <c r="M38" s="65"/>
      <c r="N38" s="65"/>
      <c r="O38" s="65"/>
      <c r="P38" s="65"/>
      <c r="Q38" s="65"/>
      <c r="R38" s="66"/>
      <c r="S38" s="66"/>
      <c r="T38" s="62"/>
      <c r="U38" s="62"/>
      <c r="V38" s="62"/>
      <c r="W38" s="62"/>
      <c r="X38" s="62"/>
      <c r="Y38" s="62"/>
    </row>
    <row r="39" spans="1:25" s="5" customFormat="1" ht="12.75" x14ac:dyDescent="0.2">
      <c r="A39" s="23"/>
      <c r="B39" s="120"/>
      <c r="C39" s="120"/>
      <c r="D39" s="120"/>
      <c r="E39" s="120"/>
      <c r="F39" s="120"/>
      <c r="G39" s="120"/>
      <c r="H39" s="120"/>
      <c r="I39" s="120"/>
      <c r="J39" s="120"/>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0" t="s">
        <v>41</v>
      </c>
      <c r="C41" s="120"/>
      <c r="D41" s="120"/>
      <c r="E41" s="120"/>
      <c r="F41" s="120"/>
      <c r="G41" s="120"/>
      <c r="H41" s="120"/>
      <c r="I41" s="120"/>
      <c r="J41" s="120"/>
      <c r="K41" s="23"/>
      <c r="M41" s="65"/>
      <c r="N41" s="65"/>
      <c r="O41" s="65"/>
      <c r="P41" s="65"/>
      <c r="Q41" s="65"/>
      <c r="R41" s="66"/>
      <c r="S41" s="66"/>
      <c r="T41" s="62"/>
      <c r="U41" s="62"/>
      <c r="V41" s="62"/>
      <c r="W41" s="62"/>
      <c r="X41" s="62"/>
      <c r="Y41" s="62"/>
    </row>
    <row r="42" spans="1:25" s="5" customFormat="1" ht="12.75" x14ac:dyDescent="0.2">
      <c r="A42" s="23"/>
      <c r="B42" s="120"/>
      <c r="C42" s="120"/>
      <c r="D42" s="120"/>
      <c r="E42" s="120"/>
      <c r="F42" s="120"/>
      <c r="G42" s="120"/>
      <c r="H42" s="120"/>
      <c r="I42" s="120"/>
      <c r="J42" s="120"/>
      <c r="K42" s="23"/>
      <c r="M42" s="65"/>
      <c r="N42" s="65"/>
      <c r="O42" s="65"/>
      <c r="P42" s="65"/>
      <c r="Q42" s="65"/>
      <c r="R42" s="66"/>
      <c r="S42" s="66"/>
      <c r="T42" s="62"/>
      <c r="U42" s="62"/>
      <c r="V42" s="62"/>
      <c r="W42" s="62"/>
      <c r="X42" s="62"/>
      <c r="Y42" s="62"/>
    </row>
    <row r="43" spans="1:25" s="5" customFormat="1" ht="12.75" x14ac:dyDescent="0.2">
      <c r="A43" s="23"/>
      <c r="B43" s="120"/>
      <c r="C43" s="120"/>
      <c r="D43" s="120"/>
      <c r="E43" s="120"/>
      <c r="F43" s="120"/>
      <c r="G43" s="120"/>
      <c r="H43" s="120"/>
      <c r="I43" s="120"/>
      <c r="J43" s="120"/>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0" t="s">
        <v>35</v>
      </c>
      <c r="C45" s="120"/>
      <c r="D45" s="120"/>
      <c r="E45" s="120"/>
      <c r="F45" s="120"/>
      <c r="G45" s="120"/>
      <c r="H45" s="120"/>
      <c r="I45" s="120"/>
      <c r="J45" s="120"/>
      <c r="K45" s="23"/>
      <c r="M45" s="65"/>
      <c r="N45" s="65"/>
      <c r="O45" s="65"/>
      <c r="P45" s="65"/>
      <c r="Q45" s="65"/>
      <c r="R45" s="66"/>
      <c r="S45" s="66"/>
      <c r="T45" s="62"/>
      <c r="U45" s="62"/>
      <c r="V45" s="62"/>
      <c r="W45" s="62"/>
      <c r="X45" s="62"/>
      <c r="Y45" s="62"/>
    </row>
    <row r="46" spans="1:25" s="5" customFormat="1" ht="12.75" x14ac:dyDescent="0.2">
      <c r="A46" s="23"/>
      <c r="B46" s="120"/>
      <c r="C46" s="120"/>
      <c r="D46" s="120"/>
      <c r="E46" s="120"/>
      <c r="F46" s="120"/>
      <c r="G46" s="120"/>
      <c r="H46" s="120"/>
      <c r="I46" s="120"/>
      <c r="J46" s="120"/>
      <c r="K46" s="23"/>
      <c r="M46" s="65"/>
      <c r="N46" s="65"/>
      <c r="O46" s="65"/>
      <c r="P46" s="65"/>
      <c r="Q46" s="65"/>
      <c r="R46" s="66"/>
      <c r="S46" s="66"/>
      <c r="T46" s="62"/>
      <c r="U46" s="62"/>
      <c r="V46" s="62"/>
      <c r="W46" s="62"/>
      <c r="X46" s="62"/>
      <c r="Y46" s="62"/>
    </row>
    <row r="47" spans="1:25" s="5" customFormat="1" ht="12.75" x14ac:dyDescent="0.2">
      <c r="A47" s="23"/>
      <c r="B47" s="120"/>
      <c r="C47" s="120"/>
      <c r="D47" s="120"/>
      <c r="E47" s="120"/>
      <c r="F47" s="120"/>
      <c r="G47" s="120"/>
      <c r="H47" s="120"/>
      <c r="I47" s="120"/>
      <c r="J47" s="120"/>
      <c r="K47" s="23"/>
      <c r="M47" s="65"/>
      <c r="N47" s="65"/>
      <c r="O47" s="65"/>
      <c r="P47" s="65"/>
      <c r="Q47" s="65"/>
      <c r="R47" s="66"/>
      <c r="S47" s="66"/>
      <c r="T47" s="62"/>
      <c r="U47" s="62"/>
      <c r="V47" s="62"/>
      <c r="W47" s="62"/>
      <c r="X47" s="62"/>
      <c r="Y47" s="62"/>
    </row>
    <row r="48" spans="1:25" s="5" customFormat="1" ht="12.75" customHeight="1" x14ac:dyDescent="0.2">
      <c r="A48" s="23"/>
      <c r="B48" s="120"/>
      <c r="C48" s="120"/>
      <c r="D48" s="120"/>
      <c r="E48" s="120"/>
      <c r="F48" s="120"/>
      <c r="G48" s="120"/>
      <c r="H48" s="120"/>
      <c r="I48" s="120"/>
      <c r="J48" s="120"/>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89"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1" t="s">
        <v>44</v>
      </c>
      <c r="C54" s="121"/>
      <c r="D54" s="121"/>
      <c r="E54" s="121"/>
      <c r="F54" s="121"/>
      <c r="G54" s="121"/>
      <c r="H54" s="121"/>
      <c r="I54" s="121"/>
      <c r="J54" s="121"/>
      <c r="K54" s="23"/>
      <c r="M54" s="65"/>
      <c r="N54" s="65"/>
      <c r="O54" s="65"/>
      <c r="P54" s="65"/>
      <c r="Q54" s="65"/>
      <c r="R54" s="66"/>
      <c r="S54" s="66"/>
      <c r="T54" s="62"/>
      <c r="U54" s="62"/>
      <c r="V54" s="62"/>
      <c r="W54" s="62"/>
      <c r="X54" s="62"/>
      <c r="Y54" s="62"/>
    </row>
    <row r="55" spans="1:25" s="5" customFormat="1" ht="12.75" x14ac:dyDescent="0.2">
      <c r="A55" s="23"/>
      <c r="B55" s="121"/>
      <c r="C55" s="121"/>
      <c r="D55" s="121"/>
      <c r="E55" s="121"/>
      <c r="F55" s="121"/>
      <c r="G55" s="121"/>
      <c r="H55" s="121"/>
      <c r="I55" s="121"/>
      <c r="J55" s="121"/>
      <c r="K55" s="23"/>
      <c r="M55" s="65"/>
      <c r="N55" s="65"/>
      <c r="O55" s="65"/>
      <c r="P55" s="65"/>
      <c r="Q55" s="65"/>
      <c r="R55" s="66"/>
      <c r="S55" s="66"/>
      <c r="T55" s="62"/>
      <c r="U55" s="62"/>
      <c r="V55" s="62"/>
      <c r="W55" s="62"/>
      <c r="X55" s="62"/>
      <c r="Y55" s="62"/>
    </row>
    <row r="56" spans="1:25" s="5" customFormat="1" ht="12.75" x14ac:dyDescent="0.2">
      <c r="A56" s="23"/>
      <c r="B56" s="121"/>
      <c r="C56" s="121"/>
      <c r="D56" s="121"/>
      <c r="E56" s="121"/>
      <c r="F56" s="121"/>
      <c r="G56" s="121"/>
      <c r="H56" s="121"/>
      <c r="I56" s="121"/>
      <c r="J56" s="121"/>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0"/>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89"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760"/>
  <sheetViews>
    <sheetView tabSelected="1" view="pageBreakPreview" zoomScale="85" zoomScaleNormal="100" zoomScaleSheetLayoutView="85" workbookViewId="0">
      <selection activeCell="C1" sqref="C1:C2"/>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74</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0</v>
      </c>
      <c r="D2" s="1"/>
      <c r="E2" s="1"/>
      <c r="F2" s="2" t="s">
        <v>5</v>
      </c>
      <c r="G2" s="3" t="s">
        <v>71</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73</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72</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S. Abbott</v>
      </c>
      <c r="H8" s="15"/>
      <c r="I8" s="7" t="s">
        <v>8</v>
      </c>
      <c r="J8" s="16" t="str">
        <f>$G$2</f>
        <v>AA-SM-026-106</v>
      </c>
      <c r="K8" s="17"/>
      <c r="L8" s="18"/>
      <c r="M8" s="9"/>
      <c r="N8" s="9"/>
      <c r="O8" s="9"/>
      <c r="P8" s="9"/>
      <c r="Q8" s="11"/>
      <c r="R8" s="12"/>
      <c r="S8" s="36"/>
      <c r="T8" s="35"/>
    </row>
    <row r="9" spans="1:35" s="5" customFormat="1" ht="12.75" x14ac:dyDescent="0.2">
      <c r="E9" s="7" t="s">
        <v>2</v>
      </c>
      <c r="F9" s="15" t="str">
        <f>$C$2</f>
        <v>R. Abbott</v>
      </c>
      <c r="H9" s="15"/>
      <c r="I9" s="7" t="s">
        <v>9</v>
      </c>
      <c r="J9" s="17" t="str">
        <f>$G$3</f>
        <v>IR</v>
      </c>
      <c r="K9" s="17"/>
      <c r="L9" s="18"/>
      <c r="M9" s="9">
        <v>1</v>
      </c>
      <c r="N9" s="9"/>
      <c r="O9" s="9"/>
      <c r="P9" s="9"/>
      <c r="Q9" s="11"/>
      <c r="R9" s="12"/>
      <c r="S9" s="36"/>
      <c r="T9" s="35"/>
    </row>
    <row r="10" spans="1:35" s="5" customFormat="1" ht="12.75" x14ac:dyDescent="0.2">
      <c r="E10" s="7" t="s">
        <v>3</v>
      </c>
      <c r="F10" s="15" t="str">
        <f>$C$3</f>
        <v>4/15/2018</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BEAM ANALYSIS - TENSION FLEXURE - FIXED BOTH ENDS UDL</v>
      </c>
      <c r="C12" s="73"/>
      <c r="D12" s="73"/>
      <c r="E12" s="74"/>
      <c r="F12" s="73"/>
      <c r="G12" s="73"/>
      <c r="H12" s="73"/>
      <c r="I12" s="73"/>
      <c r="J12" s="73"/>
      <c r="K12" s="73"/>
      <c r="L12" s="30"/>
      <c r="M12" s="37"/>
      <c r="N12" s="38"/>
      <c r="O12" s="38"/>
      <c r="P12" s="38"/>
      <c r="Q12" s="38"/>
      <c r="R12" s="37"/>
      <c r="S12" s="37"/>
      <c r="T12" s="39"/>
    </row>
    <row r="13" spans="1:35" s="26" customFormat="1" ht="12.75" x14ac:dyDescent="0.2">
      <c r="A13" s="75"/>
      <c r="B13" s="123" t="s">
        <v>69</v>
      </c>
      <c r="C13" s="123"/>
      <c r="D13" s="123"/>
      <c r="E13" s="75" t="s">
        <v>70</v>
      </c>
      <c r="F13" s="5"/>
      <c r="G13" s="5"/>
      <c r="H13" s="5"/>
      <c r="I13" s="5"/>
      <c r="J13" s="5"/>
      <c r="K13" s="5"/>
      <c r="L13" s="29"/>
      <c r="M13" s="27"/>
      <c r="N13" s="27"/>
      <c r="O13" s="27"/>
      <c r="P13" s="27"/>
      <c r="Q13" s="27"/>
      <c r="R13" s="27"/>
      <c r="S13" s="27"/>
      <c r="T13" s="27"/>
    </row>
    <row r="14" spans="1:35" s="26" customFormat="1" ht="12.75" x14ac:dyDescent="0.2">
      <c r="A14" s="5"/>
      <c r="B14" s="119"/>
      <c r="C14" s="119"/>
      <c r="D14" s="119"/>
      <c r="E14" s="119"/>
      <c r="F14" s="1"/>
      <c r="G14" s="1"/>
      <c r="H14" s="1"/>
      <c r="I14" s="1"/>
      <c r="J14" s="1"/>
      <c r="K14" s="1"/>
      <c r="M14" s="27"/>
      <c r="N14" s="27"/>
      <c r="O14" s="27"/>
      <c r="P14" s="27"/>
      <c r="Q14" s="27"/>
      <c r="R14" s="27"/>
      <c r="S14" s="27"/>
      <c r="T14" s="27"/>
    </row>
    <row r="15" spans="1:35" s="26" customFormat="1" ht="12.75" x14ac:dyDescent="0.2">
      <c r="A15" s="5"/>
      <c r="B15" s="1"/>
      <c r="C15" s="115"/>
      <c r="D15" s="1"/>
      <c r="E15" s="1"/>
      <c r="F15" s="5"/>
      <c r="G15" s="5"/>
      <c r="H15" s="5"/>
      <c r="I15" s="5"/>
      <c r="J15" s="5"/>
      <c r="K15" s="5"/>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5"/>
      <c r="B16" s="1"/>
      <c r="C16" s="1"/>
      <c r="D16" s="1"/>
      <c r="E16" s="2"/>
      <c r="F16" s="15" t="s">
        <v>68</v>
      </c>
      <c r="G16" s="7" t="s">
        <v>67</v>
      </c>
      <c r="H16" s="118">
        <v>28000000</v>
      </c>
      <c r="I16" s="78" t="s">
        <v>66</v>
      </c>
      <c r="J16" s="5"/>
      <c r="K16" s="6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5"/>
      <c r="B17" s="5"/>
      <c r="C17" s="5"/>
      <c r="D17" s="5"/>
      <c r="E17" s="5"/>
      <c r="F17" s="5"/>
      <c r="G17" s="7" t="s">
        <v>65</v>
      </c>
      <c r="H17" s="116">
        <v>0.8</v>
      </c>
      <c r="I17" s="78" t="s">
        <v>64</v>
      </c>
      <c r="J17" s="5"/>
      <c r="K17" s="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5"/>
      <c r="B18" s="5"/>
      <c r="C18" s="5"/>
      <c r="D18" s="5"/>
      <c r="E18" s="5"/>
      <c r="F18" s="5"/>
      <c r="G18" s="7" t="s">
        <v>63</v>
      </c>
      <c r="H18" s="116">
        <v>30</v>
      </c>
      <c r="I18" s="78" t="s">
        <v>62</v>
      </c>
      <c r="J18" s="5"/>
      <c r="K18" s="6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5"/>
      <c r="B19" s="1"/>
      <c r="C19" s="5"/>
      <c r="D19" s="5"/>
      <c r="E19" s="5"/>
      <c r="F19" s="5"/>
      <c r="G19" s="7" t="s">
        <v>61</v>
      </c>
      <c r="H19" s="116">
        <v>100</v>
      </c>
      <c r="I19" s="5" t="s">
        <v>60</v>
      </c>
      <c r="J19" s="5"/>
      <c r="K19" s="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5"/>
      <c r="B20" s="1"/>
      <c r="C20" s="5"/>
      <c r="D20" s="5"/>
      <c r="E20" s="5"/>
      <c r="F20" s="108"/>
      <c r="G20" s="7" t="s">
        <v>59</v>
      </c>
      <c r="H20" s="116">
        <v>500</v>
      </c>
      <c r="I20" s="5" t="s">
        <v>58</v>
      </c>
      <c r="J20" s="5"/>
      <c r="K20" s="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5"/>
      <c r="B21" s="1"/>
      <c r="C21" s="115"/>
      <c r="D21" s="108"/>
      <c r="E21" s="117"/>
      <c r="F21" s="108"/>
      <c r="G21" s="5"/>
      <c r="H21" s="5"/>
      <c r="I21" s="5"/>
      <c r="J21" s="5"/>
      <c r="K21" s="6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5"/>
      <c r="B22" s="1"/>
      <c r="C22" s="1"/>
      <c r="D22" s="108"/>
      <c r="E22" s="117"/>
      <c r="F22" s="111"/>
      <c r="G22" s="7"/>
      <c r="H22" s="116"/>
      <c r="I22" s="5"/>
      <c r="J22" s="5"/>
      <c r="K22" s="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5"/>
      <c r="B23" s="1"/>
      <c r="C23" s="1"/>
      <c r="D23" s="5"/>
      <c r="E23" s="5"/>
      <c r="F23" s="5"/>
      <c r="G23" s="7"/>
      <c r="H23" s="116"/>
      <c r="I23" s="5"/>
      <c r="J23" s="5"/>
      <c r="K23" s="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5"/>
      <c r="B24" s="1"/>
      <c r="C24" s="1"/>
      <c r="D24" s="108"/>
      <c r="E24" s="5"/>
      <c r="F24" s="5"/>
      <c r="G24" s="109"/>
      <c r="H24" s="116"/>
      <c r="I24" s="5"/>
      <c r="J24" s="5"/>
      <c r="K24" s="6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5"/>
      <c r="B25" s="115" t="s">
        <v>57</v>
      </c>
      <c r="C25" s="5"/>
      <c r="D25" s="5"/>
      <c r="E25" s="104"/>
      <c r="F25" s="1"/>
      <c r="G25" s="5"/>
      <c r="H25" s="5"/>
      <c r="I25" s="5"/>
      <c r="J25" s="1"/>
      <c r="K25" s="6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
      <c r="B26" s="7" t="s">
        <v>56</v>
      </c>
      <c r="C26" s="5" t="str">
        <f ca="1">[1]!xlv(C28)</f>
        <v>√[E × I / P]</v>
      </c>
      <c r="D26" s="114"/>
      <c r="E26" s="104"/>
      <c r="F26" s="104"/>
      <c r="G26" s="5"/>
      <c r="H26" s="5"/>
      <c r="I26" s="5"/>
      <c r="J26" s="108"/>
      <c r="K26" s="1"/>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
      <c r="B27" s="7" t="s">
        <v>51</v>
      </c>
      <c r="C27" s="5" t="str">
        <f>[1]!xln(C28)</f>
        <v>√[(2.8E+07) × 0.8 / 100]</v>
      </c>
      <c r="D27" s="5"/>
      <c r="E27" s="5"/>
      <c r="F27" s="5"/>
      <c r="G27" s="5"/>
      <c r="H27" s="111"/>
      <c r="I27" s="111"/>
      <c r="J27" s="113"/>
      <c r="K27" s="1"/>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
      <c r="B28" s="7" t="s">
        <v>56</v>
      </c>
      <c r="C28" s="103">
        <f>SQRT(H16*H17/H19)</f>
        <v>473.28638264796928</v>
      </c>
      <c r="D28" s="5"/>
      <c r="E28" s="5"/>
      <c r="F28" s="5"/>
      <c r="G28" s="111"/>
      <c r="H28" s="5"/>
      <c r="I28" s="5"/>
      <c r="J28" s="1"/>
      <c r="K28" s="1"/>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
      <c r="B29" s="5"/>
      <c r="C29" s="42"/>
      <c r="D29" s="5"/>
      <c r="E29" s="5"/>
      <c r="F29" s="5"/>
      <c r="G29" s="5"/>
      <c r="H29" s="5"/>
      <c r="I29" s="5"/>
      <c r="J29" s="5"/>
      <c r="K29" s="1"/>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
      <c r="B30" s="7" t="s">
        <v>55</v>
      </c>
      <c r="C30" s="42" t="str">
        <f ca="1">[1]!xlv(C32)</f>
        <v>L / j</v>
      </c>
      <c r="D30" s="5"/>
      <c r="E30" s="2"/>
      <c r="F30" s="5"/>
      <c r="G30" s="5"/>
      <c r="H30" s="109"/>
      <c r="I30" s="109"/>
      <c r="J30" s="5"/>
      <c r="K30" s="1"/>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
      <c r="B31" s="7" t="s">
        <v>51</v>
      </c>
      <c r="C31" s="42" t="str">
        <f>[1]!xln(C32)</f>
        <v>30 / 473</v>
      </c>
      <c r="D31" s="5"/>
      <c r="E31" s="7"/>
      <c r="F31" s="5"/>
      <c r="G31" s="5"/>
      <c r="H31" s="109"/>
      <c r="I31" s="109"/>
      <c r="J31" s="108"/>
      <c r="K31" s="1"/>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
      <c r="B32" s="7" t="s">
        <v>55</v>
      </c>
      <c r="C32" s="42">
        <f>H18/C28</f>
        <v>6.3386569104638746E-2</v>
      </c>
      <c r="D32" s="5"/>
      <c r="E32" s="2"/>
      <c r="F32" s="112"/>
      <c r="G32" s="5"/>
      <c r="H32" s="109"/>
      <c r="I32" s="109"/>
      <c r="J32" s="108"/>
      <c r="K32" s="1"/>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1"/>
      <c r="B33" s="5"/>
      <c r="C33" s="42"/>
      <c r="D33" s="5"/>
      <c r="E33" s="5"/>
      <c r="F33" s="5"/>
      <c r="G33" s="109"/>
      <c r="H33" s="109"/>
      <c r="I33" s="109"/>
      <c r="J33" s="108"/>
      <c r="K33" s="1"/>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4.25" x14ac:dyDescent="0.25">
      <c r="A34" s="1"/>
      <c r="B34" s="7" t="s">
        <v>54</v>
      </c>
      <c r="C34" s="42" t="str">
        <f ca="1">[1]!xlv(C36)</f>
        <v>w × j² × ((U / 2 - TANH[U / 2]) / (TANH[U / 2]))</v>
      </c>
      <c r="D34" s="5"/>
      <c r="E34" s="5"/>
      <c r="F34" s="111"/>
      <c r="G34" s="109"/>
      <c r="H34" s="5"/>
      <c r="I34" s="5"/>
      <c r="J34" s="108"/>
      <c r="K34" s="1"/>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5"/>
      <c r="B35" s="7" t="s">
        <v>51</v>
      </c>
      <c r="C35" s="42" t="str">
        <f>[1]!xln(C36)</f>
        <v>500 × 473² × ((0.0634 / 2 - TANH[0.0634 / 2]) / (TANH[0.0634 / 2]))</v>
      </c>
      <c r="D35" s="110"/>
      <c r="E35" s="104"/>
      <c r="F35" s="5"/>
      <c r="G35" s="109"/>
      <c r="H35" s="5"/>
      <c r="I35" s="5"/>
      <c r="J35" s="5"/>
      <c r="K35" s="1"/>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4.25" x14ac:dyDescent="0.25">
      <c r="A36" s="5"/>
      <c r="B36" s="7" t="s">
        <v>54</v>
      </c>
      <c r="C36" s="83">
        <f>H20*C28^2*((C32/2-TANH(C32/2))/(TANH(C32/2)))</f>
        <v>37497.489079517843</v>
      </c>
      <c r="D36" s="5" t="s">
        <v>52</v>
      </c>
      <c r="E36" s="5"/>
      <c r="F36" s="5"/>
      <c r="G36" s="5"/>
      <c r="H36" s="106"/>
      <c r="I36" s="106"/>
      <c r="J36" s="5"/>
      <c r="K36" s="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5"/>
      <c r="B37" s="5"/>
      <c r="C37" s="107"/>
      <c r="D37" s="5"/>
      <c r="E37" s="5"/>
      <c r="F37" s="5"/>
      <c r="G37" s="106"/>
      <c r="H37" s="5"/>
      <c r="I37" s="105"/>
      <c r="J37" s="108"/>
      <c r="K37" s="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5"/>
      <c r="B38" s="7" t="s">
        <v>53</v>
      </c>
      <c r="C38" s="103" t="str">
        <f ca="1">[1]!xlv(C40)</f>
        <v>w × j² × (1 - ((U / 2) / SINH[U / 2]))</v>
      </c>
      <c r="D38" s="102"/>
      <c r="E38" s="104"/>
      <c r="F38" s="5"/>
      <c r="G38" s="5"/>
      <c r="H38" s="5"/>
      <c r="I38" s="5"/>
      <c r="J38" s="5"/>
      <c r="K38" s="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5"/>
      <c r="B39" s="7" t="s">
        <v>51</v>
      </c>
      <c r="C39" s="103" t="str">
        <f>[1]!xln(C40)</f>
        <v>500 × 473² × (1 - ((0.0634 / 2) / SINH[0.0634 / 2]))</v>
      </c>
      <c r="D39" s="5"/>
      <c r="E39" s="5"/>
      <c r="F39" s="5"/>
      <c r="G39" s="5"/>
      <c r="H39" s="5"/>
      <c r="I39" s="5"/>
      <c r="J39" s="5"/>
      <c r="K39" s="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5"/>
      <c r="B40" s="7" t="s">
        <v>53</v>
      </c>
      <c r="C40" s="103">
        <f>H20*C28^2*(1-((C32/2)/SINH(C32/2)))</f>
        <v>18747.802967048698</v>
      </c>
      <c r="D40" s="5" t="s">
        <v>52</v>
      </c>
      <c r="E40" s="5"/>
      <c r="F40" s="5"/>
      <c r="G40" s="5"/>
      <c r="H40" s="5"/>
      <c r="I40" s="5"/>
      <c r="J40" s="5"/>
      <c r="K40" s="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5"/>
      <c r="B41" s="7"/>
      <c r="C41" s="5"/>
      <c r="D41" s="5"/>
      <c r="E41" s="5"/>
      <c r="F41" s="5"/>
      <c r="G41" s="5"/>
      <c r="H41" s="5"/>
      <c r="I41" s="5"/>
      <c r="J41" s="5"/>
      <c r="K41" s="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5"/>
      <c r="B42" s="2" t="s">
        <v>50</v>
      </c>
      <c r="C42" s="42" t="str">
        <f ca="1">[1]!xlv(C44)</f>
        <v xml:space="preserve"> - (w × j²) / (8 × P) × ((4 × U × (1 - COSH[U / 2]) / SINH[U / 2]) + U²)</v>
      </c>
      <c r="D42" s="102"/>
      <c r="E42" s="5"/>
      <c r="F42" s="5"/>
      <c r="G42" s="5"/>
      <c r="H42" s="5"/>
      <c r="I42" s="5"/>
      <c r="J42" s="5"/>
      <c r="K42" s="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5"/>
      <c r="B43" s="7" t="s">
        <v>51</v>
      </c>
      <c r="C43" s="5" t="str">
        <f>[1]!xln(C44)</f>
        <v xml:space="preserve"> - (500 × 473²) / (8 × 100) × ((4 × 0.0634 × (1 - COSH[0.0634 / 2]) / SINH[0.0634 / 2]) + 0.0634²)</v>
      </c>
      <c r="D43" s="5"/>
      <c r="E43" s="5"/>
      <c r="F43" s="5"/>
      <c r="G43" s="5"/>
      <c r="H43" s="5"/>
      <c r="I43" s="5"/>
      <c r="J43" s="5"/>
      <c r="K43" s="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5"/>
      <c r="B44" s="2" t="s">
        <v>50</v>
      </c>
      <c r="C44" s="42">
        <f>-(H20*C28^2)/(8*H19)*((4*C32*(1-COSH(C32/2))/SINH(C32/2))+C32^2)</f>
        <v>-4.7079534619721974E-2</v>
      </c>
      <c r="D44" s="5" t="s">
        <v>49</v>
      </c>
      <c r="E44" s="5"/>
      <c r="F44" s="5"/>
      <c r="G44" s="5"/>
      <c r="H44" s="5"/>
      <c r="I44" s="5"/>
      <c r="J44" s="5"/>
      <c r="K44" s="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5"/>
      <c r="B45" s="5"/>
      <c r="C45" s="5"/>
      <c r="D45" s="5"/>
      <c r="E45" s="5"/>
      <c r="F45" s="5"/>
      <c r="G45" s="5"/>
      <c r="H45" s="5"/>
      <c r="I45" s="5"/>
      <c r="J45" s="5"/>
      <c r="K45" s="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J46" s="5"/>
      <c r="K46" s="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5"/>
      <c r="B47" s="5"/>
      <c r="C47" s="5"/>
      <c r="D47" s="5"/>
      <c r="E47" s="5"/>
      <c r="F47" s="5"/>
      <c r="G47" s="5"/>
      <c r="H47" s="5"/>
      <c r="I47" s="5"/>
      <c r="J47" s="5"/>
      <c r="K47" s="5"/>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5"/>
      <c r="B48" s="5"/>
      <c r="C48" s="5"/>
      <c r="D48" s="5"/>
      <c r="E48" s="5"/>
      <c r="F48" s="5"/>
      <c r="G48" s="5"/>
      <c r="H48" s="5"/>
      <c r="I48" s="5"/>
      <c r="J48" s="5"/>
      <c r="K48" s="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4"/>
      <c r="D49" s="81"/>
      <c r="E49" s="80"/>
      <c r="F49" s="75"/>
      <c r="G49" s="84"/>
      <c r="H49" s="78"/>
      <c r="I49" s="85"/>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2"/>
      <c r="C50" s="83"/>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86"/>
      <c r="D51" s="75"/>
      <c r="E51" s="76"/>
      <c r="F51" s="79"/>
      <c r="G51" s="75"/>
      <c r="H51" s="75"/>
      <c r="I51" s="79"/>
      <c r="J51" s="75"/>
      <c r="K51" s="75"/>
      <c r="L51" s="30"/>
      <c r="M51" s="27"/>
      <c r="N51" s="27"/>
      <c r="O51" s="27"/>
      <c r="P51" s="27"/>
      <c r="Q51" s="27"/>
      <c r="R51" s="27"/>
      <c r="S51" s="27"/>
      <c r="T51" s="27"/>
      <c r="U51" s="30"/>
      <c r="V51" s="40"/>
      <c r="W51" s="40"/>
      <c r="X51" s="30"/>
      <c r="Y51" s="52"/>
      <c r="Z51" s="5"/>
      <c r="AA51" s="41"/>
      <c r="AB51" s="5"/>
      <c r="AC51" s="5"/>
      <c r="AD51" s="5"/>
      <c r="AE51" s="5"/>
      <c r="AF51" s="5"/>
      <c r="AG51" s="5"/>
      <c r="AH51" s="5"/>
      <c r="AI51" s="5"/>
    </row>
    <row r="52" spans="1:35" s="28" customFormat="1" ht="12.75" x14ac:dyDescent="0.2">
      <c r="A52" s="75"/>
      <c r="B52" s="76"/>
      <c r="C52" s="76"/>
      <c r="D52" s="79"/>
      <c r="E52" s="76"/>
      <c r="F52" s="79"/>
      <c r="G52" s="75"/>
      <c r="H52" s="75"/>
      <c r="I52" s="79"/>
      <c r="J52" s="75"/>
      <c r="K52" s="75"/>
      <c r="L52" s="30"/>
      <c r="M52" s="27"/>
      <c r="N52" s="27"/>
      <c r="O52" s="27"/>
      <c r="P52" s="27"/>
      <c r="Q52" s="27"/>
      <c r="R52" s="27"/>
      <c r="S52" s="27"/>
      <c r="T52" s="27"/>
      <c r="U52" s="30"/>
      <c r="V52" s="40"/>
      <c r="W52" s="40"/>
      <c r="X52" s="30"/>
      <c r="Y52" s="52"/>
      <c r="Z52" s="18"/>
      <c r="AA52" s="41"/>
      <c r="AB52" s="5"/>
      <c r="AC52" s="5"/>
      <c r="AD52" s="5"/>
      <c r="AE52" s="5"/>
      <c r="AF52" s="5"/>
      <c r="AG52" s="5"/>
      <c r="AH52" s="5"/>
      <c r="AI52" s="5"/>
    </row>
    <row r="53" spans="1:35" s="28" customFormat="1" ht="12.75" x14ac:dyDescent="0.2">
      <c r="A53" s="75"/>
      <c r="B53" s="87"/>
      <c r="C53" s="79"/>
      <c r="D53" s="79"/>
      <c r="E53" s="76"/>
      <c r="F53" s="79"/>
      <c r="G53" s="75"/>
      <c r="H53" s="75"/>
      <c r="I53" s="79"/>
      <c r="J53" s="75"/>
      <c r="K53" s="75"/>
      <c r="L53" s="30"/>
      <c r="M53" s="27"/>
      <c r="N53" s="27"/>
      <c r="O53" s="27"/>
      <c r="P53" s="27"/>
      <c r="Q53" s="27"/>
      <c r="R53" s="27"/>
      <c r="S53" s="27"/>
      <c r="T53" s="27"/>
      <c r="U53" s="30"/>
      <c r="V53" s="40"/>
      <c r="W53" s="40"/>
      <c r="X53" s="30"/>
      <c r="Y53" s="18"/>
      <c r="Z53" s="51"/>
      <c r="AA53" s="55"/>
      <c r="AB53" s="51"/>
      <c r="AC53" s="5"/>
      <c r="AD53" s="5"/>
      <c r="AE53" s="5"/>
      <c r="AF53" s="5"/>
      <c r="AG53" s="5"/>
      <c r="AH53" s="5"/>
      <c r="AI53" s="5"/>
    </row>
    <row r="54" spans="1:35" s="28" customFormat="1" ht="12.75" x14ac:dyDescent="0.2">
      <c r="A54" s="75"/>
      <c r="B54" s="79"/>
      <c r="C54" s="79"/>
      <c r="D54" s="76"/>
      <c r="E54" s="79"/>
      <c r="F54" s="75"/>
      <c r="G54" s="75"/>
      <c r="H54" s="79"/>
      <c r="I54" s="75"/>
      <c r="J54" s="75"/>
      <c r="K54" s="75"/>
      <c r="L54" s="30"/>
      <c r="M54" s="27"/>
      <c r="N54" s="27"/>
      <c r="O54" s="27"/>
      <c r="P54" s="27"/>
      <c r="Q54" s="27"/>
      <c r="R54" s="27"/>
      <c r="S54" s="27"/>
      <c r="T54" s="27"/>
      <c r="U54" s="30"/>
      <c r="V54" s="40"/>
      <c r="W54" s="40"/>
      <c r="X54" s="30"/>
      <c r="Y54" s="18"/>
      <c r="Z54" s="5"/>
      <c r="AA54" s="41"/>
      <c r="AB54" s="5"/>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00"/>
      <c r="B61" s="91"/>
      <c r="C61" s="91"/>
      <c r="D61" s="91"/>
      <c r="E61" s="91"/>
      <c r="F61" s="91"/>
      <c r="G61" s="92"/>
      <c r="H61" s="92"/>
      <c r="I61" s="92"/>
      <c r="J61" s="92"/>
      <c r="K61" s="93"/>
      <c r="L61" s="30"/>
      <c r="M61" s="27"/>
      <c r="N61" s="27"/>
      <c r="O61" s="27"/>
      <c r="P61" s="27"/>
      <c r="Q61" s="27"/>
      <c r="R61" s="27"/>
      <c r="S61" s="27"/>
      <c r="T61" s="27"/>
      <c r="U61" s="30"/>
      <c r="V61" s="30"/>
      <c r="W61" s="30"/>
      <c r="X61" s="30"/>
    </row>
    <row r="62" spans="1:35" s="28" customFormat="1" ht="12.75" x14ac:dyDescent="0.2">
      <c r="A62" s="94"/>
      <c r="B62" s="94"/>
      <c r="C62" s="94"/>
      <c r="D62" s="95"/>
      <c r="E62" s="95"/>
      <c r="F62" s="96"/>
      <c r="G62" s="101"/>
      <c r="H62" s="97"/>
      <c r="I62" s="98"/>
      <c r="J62" s="98"/>
      <c r="K62" s="99"/>
      <c r="L62" s="30"/>
      <c r="M62" s="27"/>
      <c r="N62" s="27"/>
      <c r="O62" s="27"/>
      <c r="P62" s="27"/>
      <c r="Q62" s="27"/>
      <c r="R62" s="27"/>
      <c r="S62" s="27"/>
      <c r="T62" s="27"/>
      <c r="U62" s="30"/>
      <c r="V62" s="30"/>
      <c r="W62" s="30"/>
      <c r="X62" s="30"/>
    </row>
    <row r="63" spans="1:35" s="26" customFormat="1" ht="12.75" x14ac:dyDescent="0.2">
      <c r="F63" s="88"/>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1">
    <mergeCell ref="B13:D13"/>
  </mergeCells>
  <dataValidations count="1">
    <dataValidation type="list" allowBlank="1" showInputMessage="1" showErrorMessage="1" sqref="C16" xr:uid="{00000000-0002-0000-0100-000000000000}">
      <formula1>"2014,2024,7075"</formula1>
    </dataValidation>
  </dataValidations>
  <hyperlinks>
    <hyperlink ref="B13" r:id="rId1" display=" (NASA TM X-73305, 1975)" xr:uid="{F5E262BC-7C6F-452B-9051-ED45F28D3098}"/>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2018-04-15T16:03:37Z</dcterms:modified>
  <cp:category>Engineering Spreadsheets</cp:category>
</cp:coreProperties>
</file>