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6D283EBC-CF32-4D48-B0D4-12E5848367F7}" xr6:coauthVersionLast="31" xr6:coauthVersionMax="31" xr10:uidLastSave="{00000000-0000-0000-0000-000000000000}"/>
  <bookViews>
    <workbookView xWindow="13050" yWindow="375" windowWidth="9990" windowHeight="7935" tabRatio="871" activeTab="1" xr2:uid="{00000000-000D-0000-FFFF-FFFF00000000}"/>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C28" i="31" l="1"/>
  <c r="C32" i="31" s="1"/>
  <c r="C30" i="31"/>
  <c r="C27" i="31"/>
  <c r="C26" i="31"/>
  <c r="C31" i="31"/>
  <c r="C41" i="31" l="1"/>
  <c r="C36" i="31"/>
  <c r="C46" i="31"/>
  <c r="B12" i="31"/>
  <c r="C12" i="36"/>
  <c r="C38" i="31"/>
  <c r="C39" i="31"/>
  <c r="C35" i="31"/>
  <c r="C34" i="31"/>
  <c r="C43" i="31"/>
  <c r="C44"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<sst xmlns="http://schemas.openxmlformats.org/spreadsheetml/2006/main" count="111" uniqueCount="76">
  <si>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</si>
  <si>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</si>
  <si>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</si>
  <si>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</si>
  <si>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</si>
  <si>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</si>
  <si>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</si>
  <si>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</si>
  <si>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</si>
  <si>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</si>
  <si>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</si>
  <si>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</si>
  <si>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</si>
  <si>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</si>
  <si>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</si>
  <si>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</si>
  <si>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</si>
  <si>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</si>
  <si>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</si>
  <si>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</si>
  <si>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</si>
  <si>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</si>
  <si>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</si>
  <si>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</si>
  <si>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</si>
  <si>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</si>
  <si>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</si>
  <si>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</si>
  <si>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</si>
  <si>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</si>
  <si>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</si>
  <si>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</si>
  <si>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</si>
  <si>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</si>
  <si>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</si>
  <si>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</si>
  <si>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</si>
  <si>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</si>
  <si>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</si>
  <si>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</si>
  <si>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</si>
  <si>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</si>
  <si>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</si>
  <si>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</si>
  <si>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</si>
  <si>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</si>
  <si>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</si>
  <si>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</si>
  <si>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</si>
  <si>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AA-SM-026-105</t>
  </si>
  <si>
    <t>BEAM ANALYSIS - TENSION FLEXURE - FIXED BOTH ENDS MID SPAN LOAD</t>
  </si>
  <si>
    <t>at B</t>
  </si>
  <si>
    <t>in</t>
  </si>
  <si>
    <t>Max Y =</t>
  </si>
  <si>
    <t>=</t>
  </si>
  <si>
    <t>inlb</t>
  </si>
  <si>
    <t>Max +ve M =</t>
  </si>
  <si>
    <r>
      <t>M</t>
    </r>
    <r>
      <rPr>
        <vertAlign val="subscript"/>
        <sz val="10"/>
        <rFont val="Calibri"/>
        <family val="2"/>
        <scheme val="minor"/>
      </rPr>
      <t xml:space="preserve">A </t>
    </r>
    <r>
      <rPr>
        <sz val="10"/>
        <rFont val="Calibri"/>
        <family val="2"/>
        <scheme val="minor"/>
      </rPr>
      <t>= M</t>
    </r>
    <r>
      <rPr>
        <vertAlign val="subscript"/>
        <sz val="10"/>
        <rFont val="Calibri"/>
        <family val="2"/>
        <scheme val="minor"/>
      </rPr>
      <t xml:space="preserve">C </t>
    </r>
    <r>
      <rPr>
        <sz val="10"/>
        <rFont val="Calibri"/>
        <family val="2"/>
        <scheme val="minor"/>
      </rPr>
      <t>=</t>
    </r>
  </si>
  <si>
    <t>U =</t>
  </si>
  <si>
    <t>j =</t>
  </si>
  <si>
    <t>Results</t>
  </si>
  <si>
    <t>lb (transverse load)</t>
  </si>
  <si>
    <t>W =</t>
  </si>
  <si>
    <t>lb (axial load)</t>
  </si>
  <si>
    <t>P =</t>
  </si>
  <si>
    <t>in (Total Length of Beam)</t>
  </si>
  <si>
    <t>L =</t>
  </si>
  <si>
    <t>in⁴ (Beam 2nd Moment of Area)</t>
  </si>
  <si>
    <t>I =</t>
  </si>
  <si>
    <t>psi (young's modulus)</t>
  </si>
  <si>
    <t xml:space="preserve">E= </t>
  </si>
  <si>
    <t>Input:</t>
  </si>
  <si>
    <t>(NASA TM X-73305, 1975)</t>
  </si>
  <si>
    <t>4/15/2013</t>
  </si>
  <si>
    <t>Table B 4.6.1-3</t>
  </si>
  <si>
    <t>S. Abbott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</si>
</sst>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000"/>
  </numFmts>
  <fonts count="27"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vertAlign val="subscript"/>
      <sz val="10"/>
      <name val="Calibri"/>
      <family val="2"/>
      <scheme val="minor"/>
    </font>
    <font>
      <sz val="10"/>
      <color indexed="12"/>
      <name val="Calibri"/>
      <family val="2"/>
      <scheme val="minor"/>
    </font>
    <font>
      <sz val="10"/>
      <color theme="1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0" applyFont="1" applyAlignment="1">
      <alignment horizontal="right"/>
    </xf>
    <xf numFmtId="0" fontId="16" fillId="0" borderId="0" xfId="2" applyFont="1" applyAlignment="1">
      <alignment horizontal="center"/>
    </xf>
    <xf numFmtId="0" fontId="15" fillId="0" borderId="0" xfId="2"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164" fontId="3" fillId="0" borderId="0" xfId="2" applyNumberFormat="1" applyFont="1"/>
    <xf numFmtId="165" fontId="3" fillId="0" borderId="0" xfId="2" applyNumberFormat="1" applyFont="1" applyFill="1" applyAlignment="1" applyProtection="1">
      <alignment horizontal="left"/>
      <protection locked="0"/>
    </xf>
    <xf numFmtId="165" fontId="3" fillId="0" borderId="0" xfId="2" applyNumberFormat="1" applyFont="1"/>
    <xf numFmtId="0" fontId="3" fillId="0" borderId="0" xfId="2" applyFont="1" applyAlignment="1" applyProtection="1">
      <alignment vertical="center"/>
      <protection locked="0"/>
    </xf>
    <xf numFmtId="0" fontId="3" fillId="0" borderId="0" xfId="2" quotePrefix="1" applyFont="1" applyBorder="1" applyProtection="1">
      <protection locked="0"/>
    </xf>
    <xf numFmtId="0" fontId="3" fillId="0" borderId="0" xfId="2" quotePrefix="1" applyFont="1" applyAlignment="1" applyProtection="1">
      <alignment horizontal="left" vertical="center"/>
      <protection locked="0"/>
    </xf>
    <xf numFmtId="165" fontId="3" fillId="0" borderId="0" xfId="2" applyNumberFormat="1" applyFont="1" applyAlignment="1" applyProtection="1">
      <alignment horizontal="right" vertical="center"/>
      <protection locked="0"/>
    </xf>
    <xf numFmtId="0" fontId="3" fillId="0" borderId="0" xfId="2" applyFont="1" applyAlignment="1" applyProtection="1">
      <alignment horizontal="right" vertical="center"/>
      <protection locked="0"/>
    </xf>
    <xf numFmtId="0" fontId="3" fillId="0" borderId="0" xfId="2" quotePrefix="1" applyFont="1" applyAlignment="1" applyProtection="1">
      <alignment horizontal="right" vertical="center"/>
      <protection locked="0"/>
    </xf>
    <xf numFmtId="1" fontId="3" fillId="0" borderId="0" xfId="2" applyNumberFormat="1" applyFont="1" applyFill="1" applyAlignment="1" applyProtection="1">
      <alignment horizontal="right" vertical="center"/>
      <protection locked="0"/>
    </xf>
    <xf numFmtId="0" fontId="3" fillId="0" borderId="0" xfId="2" quotePrefix="1" applyFont="1" applyAlignment="1" applyProtection="1">
      <alignment vertical="center"/>
      <protection locked="0"/>
    </xf>
    <xf numFmtId="0" fontId="3" fillId="0" borderId="0" xfId="2" applyFont="1" applyAlignment="1" applyProtection="1">
      <alignment horizontal="left" vertical="center"/>
      <protection locked="0"/>
    </xf>
    <xf numFmtId="167" fontId="3" fillId="0" borderId="0" xfId="2" applyNumberFormat="1" applyFont="1" applyAlignment="1" applyProtection="1">
      <alignment horizontal="center" vertical="center"/>
      <protection locked="0"/>
    </xf>
    <xf numFmtId="2" fontId="25" fillId="0" borderId="0" xfId="2" applyNumberFormat="1" applyFont="1" applyAlignment="1" applyProtection="1">
      <alignment horizontal="right" vertical="center"/>
      <protection locked="0"/>
    </xf>
    <xf numFmtId="0" fontId="5" fillId="0" borderId="0" xfId="2" applyFont="1" applyProtection="1">
      <protection locked="0"/>
    </xf>
    <xf numFmtId="165" fontId="19" fillId="0" borderId="0" xfId="2" applyNumberFormat="1" applyFont="1"/>
    <xf numFmtId="165" fontId="25" fillId="0" borderId="0" xfId="2" applyNumberFormat="1" applyFont="1" applyAlignment="1" applyProtection="1">
      <alignment horizontal="right" vertical="center"/>
      <protection locked="0"/>
    </xf>
    <xf numFmtId="1" fontId="19" fillId="0" borderId="0" xfId="2" applyNumberFormat="1" applyFont="1"/>
    <xf numFmtId="0" fontId="2" fillId="0" borderId="0" xfId="2"/>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6" fillId="0" borderId="0" xfId="4" applyFont="1" applyAlignment="1" applyProtection="1">
      <alignment horizontal="left"/>
    </xf>
    <xf numFmtId="165" fontId="3" fillId="0" borderId="0" xfId="2" applyNumberFormat="1" applyFont="1" applyAlignment="1">
      <alignment horizontal="left" vertical="top" wrapText="1"/>
    </xf>
    <xf numFmtId="0" fontId="3" fillId="0" borderId="0" xfId="2" applyFont="1" applyAlignment="1">
      <alignment horizontal="left" vertical="top" wrapText="1"/>
    </xf>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90390"/>
          <a:ext cx="2502353" cy="597087"/>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520034</xdr:colOff>
      <xdr:row>15</xdr:row>
      <xdr:rowOff>73476</xdr:rowOff>
    </xdr:from>
    <xdr:to>
      <xdr:col>4</xdr:col>
      <xdr:colOff>546506</xdr:colOff>
      <xdr:row>21</xdr:row>
      <xdr:rowOff>135284</xdr:rowOff>
    </xdr:to>
    <xdr:grpSp>
      <xdr:nvGrpSpPr>
        <xdr:cNvPr id="7" name="Group 6">
          <a:extLst>
            <a:ext uri="{FF2B5EF4-FFF2-40B4-BE49-F238E27FC236}">
              <a16:creationId xmlns:a16="http://schemas.microsoft.com/office/drawing/2014/main" id="{1CC43886-1E39-4226-AEBD-D51939B123C1}"/>
            </a:ext>
          </a:extLst>
        </xdr:cNvPr>
        <xdr:cNvGrpSpPr/>
      </xdr:nvGrpSpPr>
      <xdr:grpSpPr>
        <a:xfrm>
          <a:off x="520034" y="2569683"/>
          <a:ext cx="2502972" cy="1053722"/>
          <a:chOff x="238462" y="2327875"/>
          <a:chExt cx="2423877" cy="1068935"/>
        </a:xfrm>
      </xdr:grpSpPr>
      <xdr:sp macro="" textlink="">
        <xdr:nvSpPr>
          <xdr:cNvPr id="8" name="TextBox 7">
            <a:extLst>
              <a:ext uri="{FF2B5EF4-FFF2-40B4-BE49-F238E27FC236}">
                <a16:creationId xmlns:a16="http://schemas.microsoft.com/office/drawing/2014/main" id="{3669705E-EFF0-440E-8D50-4CE41A701027}"/>
              </a:ext>
            </a:extLst>
          </xdr:cNvPr>
          <xdr:cNvSpPr txBox="1"/>
        </xdr:nvSpPr>
        <xdr:spPr>
          <a:xfrm>
            <a:off x="544601" y="2873214"/>
            <a:ext cx="259213" cy="261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A</a:t>
            </a:r>
            <a:endParaRPr lang="en-CA" sz="1000" baseline="-25000"/>
          </a:p>
        </xdr:txBody>
      </xdr:sp>
      <xdr:cxnSp macro="">
        <xdr:nvCxnSpPr>
          <xdr:cNvPr id="9" name="Straight Connector 8">
            <a:extLst>
              <a:ext uri="{FF2B5EF4-FFF2-40B4-BE49-F238E27FC236}">
                <a16:creationId xmlns:a16="http://schemas.microsoft.com/office/drawing/2014/main" id="{328DB495-D305-4EB9-9F1B-86F5560F16F5}"/>
              </a:ext>
            </a:extLst>
          </xdr:cNvPr>
          <xdr:cNvCxnSpPr/>
        </xdr:nvCxnSpPr>
        <xdr:spPr bwMode="auto">
          <a:xfrm>
            <a:off x="611828" y="2393785"/>
            <a:ext cx="0" cy="56254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0" name="Straight Arrow Connector 9">
            <a:extLst>
              <a:ext uri="{FF2B5EF4-FFF2-40B4-BE49-F238E27FC236}">
                <a16:creationId xmlns:a16="http://schemas.microsoft.com/office/drawing/2014/main" id="{2899EED9-07B5-4424-8E1B-F0C74977D4DB}"/>
              </a:ext>
            </a:extLst>
          </xdr:cNvPr>
          <xdr:cNvCxnSpPr/>
        </xdr:nvCxnSpPr>
        <xdr:spPr bwMode="auto">
          <a:xfrm>
            <a:off x="611828" y="2510364"/>
            <a:ext cx="1258827"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11" name="TextBox 10">
            <a:extLst>
              <a:ext uri="{FF2B5EF4-FFF2-40B4-BE49-F238E27FC236}">
                <a16:creationId xmlns:a16="http://schemas.microsoft.com/office/drawing/2014/main" id="{39778E29-3F4D-4AB9-A41C-A6F13322E517}"/>
              </a:ext>
            </a:extLst>
          </xdr:cNvPr>
          <xdr:cNvSpPr txBox="1"/>
        </xdr:nvSpPr>
        <xdr:spPr>
          <a:xfrm>
            <a:off x="392756" y="2337882"/>
            <a:ext cx="241738" cy="242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Y</a:t>
            </a:r>
            <a:endParaRPr lang="en-CA" sz="1000" baseline="-25000"/>
          </a:p>
        </xdr:txBody>
      </xdr:sp>
      <xdr:cxnSp macro="">
        <xdr:nvCxnSpPr>
          <xdr:cNvPr id="12" name="Straight Connector 11">
            <a:extLst>
              <a:ext uri="{FF2B5EF4-FFF2-40B4-BE49-F238E27FC236}">
                <a16:creationId xmlns:a16="http://schemas.microsoft.com/office/drawing/2014/main" id="{46F69C5B-CC71-4A80-AD65-933B6BA1B12A}"/>
              </a:ext>
            </a:extLst>
          </xdr:cNvPr>
          <xdr:cNvCxnSpPr/>
        </xdr:nvCxnSpPr>
        <xdr:spPr bwMode="auto">
          <a:xfrm flipH="1">
            <a:off x="1964808" y="3100203"/>
            <a:ext cx="58987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3" name="TextBox 12">
            <a:extLst>
              <a:ext uri="{FF2B5EF4-FFF2-40B4-BE49-F238E27FC236}">
                <a16:creationId xmlns:a16="http://schemas.microsoft.com/office/drawing/2014/main" id="{C1D68C52-9CD9-4BF3-BBF4-EF9840F7E0CE}"/>
              </a:ext>
            </a:extLst>
          </xdr:cNvPr>
          <xdr:cNvSpPr txBox="1"/>
        </xdr:nvSpPr>
        <xdr:spPr>
          <a:xfrm>
            <a:off x="2416570" y="2870940"/>
            <a:ext cx="245769" cy="249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X</a:t>
            </a:r>
            <a:endParaRPr lang="en-CA" sz="1000" baseline="-25000"/>
          </a:p>
        </xdr:txBody>
      </xdr:sp>
      <xdr:cxnSp macro="">
        <xdr:nvCxnSpPr>
          <xdr:cNvPr id="14" name="Straight Connector 13">
            <a:extLst>
              <a:ext uri="{FF2B5EF4-FFF2-40B4-BE49-F238E27FC236}">
                <a16:creationId xmlns:a16="http://schemas.microsoft.com/office/drawing/2014/main" id="{37338A93-7DC6-4932-8663-BE9C48DE5212}"/>
              </a:ext>
            </a:extLst>
          </xdr:cNvPr>
          <xdr:cNvCxnSpPr/>
        </xdr:nvCxnSpPr>
        <xdr:spPr bwMode="auto">
          <a:xfrm>
            <a:off x="1874305" y="2425947"/>
            <a:ext cx="0" cy="497079"/>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5" name="TextBox 14">
            <a:extLst>
              <a:ext uri="{FF2B5EF4-FFF2-40B4-BE49-F238E27FC236}">
                <a16:creationId xmlns:a16="http://schemas.microsoft.com/office/drawing/2014/main" id="{70D27C1D-548E-42A3-8F5F-D876BB0085CD}"/>
              </a:ext>
            </a:extLst>
          </xdr:cNvPr>
          <xdr:cNvSpPr txBox="1"/>
        </xdr:nvSpPr>
        <xdr:spPr>
          <a:xfrm>
            <a:off x="1136055" y="2327875"/>
            <a:ext cx="232702" cy="241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a:t>
            </a:r>
            <a:endParaRPr lang="en-CA" sz="1000" baseline="-25000"/>
          </a:p>
        </xdr:txBody>
      </xdr:sp>
      <xdr:cxnSp macro="">
        <xdr:nvCxnSpPr>
          <xdr:cNvPr id="16" name="Straight Arrow Connector 15">
            <a:extLst>
              <a:ext uri="{FF2B5EF4-FFF2-40B4-BE49-F238E27FC236}">
                <a16:creationId xmlns:a16="http://schemas.microsoft.com/office/drawing/2014/main" id="{73BAEA92-C917-4FC9-9566-D7D1FFBD1396}"/>
              </a:ext>
            </a:extLst>
          </xdr:cNvPr>
          <xdr:cNvCxnSpPr/>
        </xdr:nvCxnSpPr>
        <xdr:spPr bwMode="auto">
          <a:xfrm flipH="1" flipV="1">
            <a:off x="614231" y="3099546"/>
            <a:ext cx="1264578" cy="659"/>
          </a:xfrm>
          <a:prstGeom prst="straightConnector1">
            <a:avLst/>
          </a:prstGeom>
          <a:solidFill>
            <a:srgbClr val="FFFFFF"/>
          </a:solidFill>
          <a:ln w="6350" cap="flat" cmpd="sng" algn="ctr">
            <a:solidFill>
              <a:srgbClr val="000000"/>
            </a:solidFill>
            <a:prstDash val="lgDashDot"/>
            <a:round/>
            <a:headEnd type="none" w="med" len="med"/>
            <a:tailEnd type="none" w="med" len="med"/>
          </a:ln>
          <a:effectLst/>
        </xdr:spPr>
      </xdr:cxnSp>
      <xdr:sp macro="" textlink="">
        <xdr:nvSpPr>
          <xdr:cNvPr id="17" name="TextBox 16">
            <a:extLst>
              <a:ext uri="{FF2B5EF4-FFF2-40B4-BE49-F238E27FC236}">
                <a16:creationId xmlns:a16="http://schemas.microsoft.com/office/drawing/2014/main" id="{FBCD6C8B-D277-4408-903E-99DAF79C11C4}"/>
              </a:ext>
            </a:extLst>
          </xdr:cNvPr>
          <xdr:cNvSpPr txBox="1"/>
        </xdr:nvSpPr>
        <xdr:spPr>
          <a:xfrm>
            <a:off x="1830693" y="2779375"/>
            <a:ext cx="258951" cy="239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C</a:t>
            </a:r>
            <a:endParaRPr lang="en-CA" sz="1000" baseline="-25000"/>
          </a:p>
        </xdr:txBody>
      </xdr:sp>
      <xdr:grpSp>
        <xdr:nvGrpSpPr>
          <xdr:cNvPr id="18" name="Group 17">
            <a:extLst>
              <a:ext uri="{FF2B5EF4-FFF2-40B4-BE49-F238E27FC236}">
                <a16:creationId xmlns:a16="http://schemas.microsoft.com/office/drawing/2014/main" id="{8DA7E172-1857-4921-AEEA-AB0EB5DF599F}"/>
              </a:ext>
            </a:extLst>
          </xdr:cNvPr>
          <xdr:cNvGrpSpPr/>
        </xdr:nvGrpSpPr>
        <xdr:grpSpPr>
          <a:xfrm>
            <a:off x="1879433" y="2981220"/>
            <a:ext cx="50903" cy="243721"/>
            <a:chOff x="1876425" y="3000771"/>
            <a:chExt cx="50903" cy="246729"/>
          </a:xfrm>
        </xdr:grpSpPr>
        <xdr:sp macro="" textlink="">
          <xdr:nvSpPr>
            <xdr:cNvPr id="36" name="Line 49">
              <a:extLst>
                <a:ext uri="{FF2B5EF4-FFF2-40B4-BE49-F238E27FC236}">
                  <a16:creationId xmlns:a16="http://schemas.microsoft.com/office/drawing/2014/main" id="{E774B4A7-5705-4619-BB3B-13E5E6D3C13E}"/>
                </a:ext>
              </a:extLst>
            </xdr:cNvPr>
            <xdr:cNvSpPr>
              <a:spLocks noChangeShapeType="1"/>
            </xdr:cNvSpPr>
          </xdr:nvSpPr>
          <xdr:spPr bwMode="auto">
            <a:xfrm flipH="1">
              <a:off x="1880664" y="3000771"/>
              <a:ext cx="0" cy="226685"/>
            </a:xfrm>
            <a:prstGeom prst="line">
              <a:avLst/>
            </a:prstGeom>
            <a:noFill/>
            <a:ln w="22225">
              <a:solidFill>
                <a:srgbClr val="000000"/>
              </a:solidFill>
              <a:round/>
              <a:headEnd/>
              <a:tailEnd/>
            </a:ln>
          </xdr:spPr>
        </xdr:sp>
        <xdr:sp macro="" textlink="">
          <xdr:nvSpPr>
            <xdr:cNvPr id="37" name="Line 50">
              <a:extLst>
                <a:ext uri="{FF2B5EF4-FFF2-40B4-BE49-F238E27FC236}">
                  <a16:creationId xmlns:a16="http://schemas.microsoft.com/office/drawing/2014/main" id="{76AB7214-DA30-4470-B901-7792AD3BBD2E}"/>
                </a:ext>
              </a:extLst>
            </xdr:cNvPr>
            <xdr:cNvSpPr>
              <a:spLocks noChangeShapeType="1"/>
            </xdr:cNvSpPr>
          </xdr:nvSpPr>
          <xdr:spPr bwMode="auto">
            <a:xfrm>
              <a:off x="1880664" y="3010794"/>
              <a:ext cx="46664" cy="22057"/>
            </a:xfrm>
            <a:prstGeom prst="line">
              <a:avLst/>
            </a:prstGeom>
            <a:noFill/>
            <a:ln w="9525">
              <a:solidFill>
                <a:srgbClr val="000000"/>
              </a:solidFill>
              <a:round/>
              <a:headEnd/>
              <a:tailEnd/>
            </a:ln>
          </xdr:spPr>
        </xdr:sp>
        <xdr:sp macro="" textlink="">
          <xdr:nvSpPr>
            <xdr:cNvPr id="38" name="Line 51">
              <a:extLst>
                <a:ext uri="{FF2B5EF4-FFF2-40B4-BE49-F238E27FC236}">
                  <a16:creationId xmlns:a16="http://schemas.microsoft.com/office/drawing/2014/main" id="{CE72494B-AF4B-47A1-832C-8B14B0929162}"/>
                </a:ext>
              </a:extLst>
            </xdr:cNvPr>
            <xdr:cNvSpPr>
              <a:spLocks noChangeShapeType="1"/>
            </xdr:cNvSpPr>
          </xdr:nvSpPr>
          <xdr:spPr bwMode="auto">
            <a:xfrm>
              <a:off x="1878806" y="3057525"/>
              <a:ext cx="48522" cy="35455"/>
            </a:xfrm>
            <a:prstGeom prst="line">
              <a:avLst/>
            </a:prstGeom>
            <a:noFill/>
            <a:ln w="9525">
              <a:solidFill>
                <a:srgbClr val="000000"/>
              </a:solidFill>
              <a:round/>
              <a:headEnd/>
              <a:tailEnd/>
            </a:ln>
          </xdr:spPr>
        </xdr:sp>
        <xdr:sp macro="" textlink="">
          <xdr:nvSpPr>
            <xdr:cNvPr id="39" name="Line 52">
              <a:extLst>
                <a:ext uri="{FF2B5EF4-FFF2-40B4-BE49-F238E27FC236}">
                  <a16:creationId xmlns:a16="http://schemas.microsoft.com/office/drawing/2014/main" id="{3DDF6EFD-17A8-4A07-B378-A16FDD281435}"/>
                </a:ext>
              </a:extLst>
            </xdr:cNvPr>
            <xdr:cNvSpPr>
              <a:spLocks noChangeShapeType="1"/>
            </xdr:cNvSpPr>
          </xdr:nvSpPr>
          <xdr:spPr bwMode="auto">
            <a:xfrm>
              <a:off x="1876425" y="3109913"/>
              <a:ext cx="50903" cy="35358"/>
            </a:xfrm>
            <a:prstGeom prst="line">
              <a:avLst/>
            </a:prstGeom>
            <a:noFill/>
            <a:ln w="9525">
              <a:solidFill>
                <a:srgbClr val="000000"/>
              </a:solidFill>
              <a:round/>
              <a:headEnd/>
              <a:tailEnd/>
            </a:ln>
          </xdr:spPr>
        </xdr:sp>
        <xdr:sp macro="" textlink="">
          <xdr:nvSpPr>
            <xdr:cNvPr id="40" name="Line 53">
              <a:extLst>
                <a:ext uri="{FF2B5EF4-FFF2-40B4-BE49-F238E27FC236}">
                  <a16:creationId xmlns:a16="http://schemas.microsoft.com/office/drawing/2014/main" id="{0562D30B-2661-4C84-8BE2-EFF141FF81A3}"/>
                </a:ext>
              </a:extLst>
            </xdr:cNvPr>
            <xdr:cNvSpPr>
              <a:spLocks noChangeShapeType="1"/>
            </xdr:cNvSpPr>
          </xdr:nvSpPr>
          <xdr:spPr bwMode="auto">
            <a:xfrm>
              <a:off x="1880664" y="3165315"/>
              <a:ext cx="46664" cy="32077"/>
            </a:xfrm>
            <a:prstGeom prst="line">
              <a:avLst/>
            </a:prstGeom>
            <a:noFill/>
            <a:ln w="9525">
              <a:solidFill>
                <a:srgbClr val="000000"/>
              </a:solidFill>
              <a:round/>
              <a:headEnd/>
              <a:tailEnd/>
            </a:ln>
          </xdr:spPr>
        </xdr:sp>
        <xdr:sp macro="" textlink="">
          <xdr:nvSpPr>
            <xdr:cNvPr id="41" name="Line 54">
              <a:extLst>
                <a:ext uri="{FF2B5EF4-FFF2-40B4-BE49-F238E27FC236}">
                  <a16:creationId xmlns:a16="http://schemas.microsoft.com/office/drawing/2014/main" id="{59A34365-9476-4386-B570-17A4C78311E1}"/>
                </a:ext>
              </a:extLst>
            </xdr:cNvPr>
            <xdr:cNvSpPr>
              <a:spLocks noChangeShapeType="1"/>
            </xdr:cNvSpPr>
          </xdr:nvSpPr>
          <xdr:spPr bwMode="auto">
            <a:xfrm>
              <a:off x="1880664" y="3207413"/>
              <a:ext cx="46664" cy="40087"/>
            </a:xfrm>
            <a:prstGeom prst="line">
              <a:avLst/>
            </a:prstGeom>
            <a:noFill/>
            <a:ln w="9525">
              <a:solidFill>
                <a:srgbClr val="000000"/>
              </a:solidFill>
              <a:round/>
              <a:headEnd/>
              <a:tailEnd/>
            </a:ln>
          </xdr:spPr>
        </xdr:sp>
      </xdr:grpSp>
      <xdr:sp macro="" textlink="">
        <xdr:nvSpPr>
          <xdr:cNvPr id="19" name="Arc 18">
            <a:extLst>
              <a:ext uri="{FF2B5EF4-FFF2-40B4-BE49-F238E27FC236}">
                <a16:creationId xmlns:a16="http://schemas.microsoft.com/office/drawing/2014/main" id="{6334E5F3-DB26-4F1E-975D-170569B1A6FB}"/>
              </a:ext>
            </a:extLst>
          </xdr:cNvPr>
          <xdr:cNvSpPr/>
        </xdr:nvSpPr>
        <xdr:spPr bwMode="auto">
          <a:xfrm>
            <a:off x="1764383" y="2926880"/>
            <a:ext cx="324318" cy="347651"/>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20" name="TextBox 19">
            <a:extLst>
              <a:ext uri="{FF2B5EF4-FFF2-40B4-BE49-F238E27FC236}">
                <a16:creationId xmlns:a16="http://schemas.microsoft.com/office/drawing/2014/main" id="{506EC1F3-27CF-4706-8985-CDBE21381617}"/>
              </a:ext>
            </a:extLst>
          </xdr:cNvPr>
          <xdr:cNvSpPr txBox="1"/>
        </xdr:nvSpPr>
        <xdr:spPr>
          <a:xfrm>
            <a:off x="2008565" y="3101558"/>
            <a:ext cx="351726" cy="246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C</a:t>
            </a:r>
          </a:p>
        </xdr:txBody>
      </xdr:sp>
      <xdr:cxnSp macro="">
        <xdr:nvCxnSpPr>
          <xdr:cNvPr id="21" name="Straight Arrow Connector 20">
            <a:extLst>
              <a:ext uri="{FF2B5EF4-FFF2-40B4-BE49-F238E27FC236}">
                <a16:creationId xmlns:a16="http://schemas.microsoft.com/office/drawing/2014/main" id="{2A2268BA-8535-4F1D-949D-930B2FA39E8C}"/>
              </a:ext>
            </a:extLst>
          </xdr:cNvPr>
          <xdr:cNvCxnSpPr/>
        </xdr:nvCxnSpPr>
        <xdr:spPr bwMode="auto">
          <a:xfrm>
            <a:off x="602203" y="2754605"/>
            <a:ext cx="634842" cy="0"/>
          </a:xfrm>
          <a:prstGeom prst="straightConnector1">
            <a:avLst/>
          </a:prstGeom>
          <a:solidFill>
            <a:srgbClr val="FFFFFF"/>
          </a:solidFill>
          <a:ln w="9525" cap="flat" cmpd="sng" algn="ctr">
            <a:solidFill>
              <a:srgbClr val="000000"/>
            </a:solidFill>
            <a:prstDash val="solid"/>
            <a:round/>
            <a:headEnd type="arrow"/>
            <a:tailEnd type="arrow"/>
          </a:ln>
          <a:effectLst/>
        </xdr:spPr>
      </xdr:cxnSp>
      <xdr:sp macro="" textlink="">
        <xdr:nvSpPr>
          <xdr:cNvPr id="22" name="TextBox 21">
            <a:extLst>
              <a:ext uri="{FF2B5EF4-FFF2-40B4-BE49-F238E27FC236}">
                <a16:creationId xmlns:a16="http://schemas.microsoft.com/office/drawing/2014/main" id="{4B888314-810F-47AE-B978-F4B5B481097A}"/>
              </a:ext>
            </a:extLst>
          </xdr:cNvPr>
          <xdr:cNvSpPr txBox="1"/>
        </xdr:nvSpPr>
        <xdr:spPr>
          <a:xfrm>
            <a:off x="751243" y="2554470"/>
            <a:ext cx="306129" cy="243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L/2</a:t>
            </a:r>
            <a:endParaRPr lang="en-CA" sz="1000" baseline="-25000"/>
          </a:p>
        </xdr:txBody>
      </xdr:sp>
      <xdr:sp macro="" textlink="">
        <xdr:nvSpPr>
          <xdr:cNvPr id="23" name="TextBox 22">
            <a:extLst>
              <a:ext uri="{FF2B5EF4-FFF2-40B4-BE49-F238E27FC236}">
                <a16:creationId xmlns:a16="http://schemas.microsoft.com/office/drawing/2014/main" id="{D8D0C237-68E3-4970-ABD1-AC719557711E}"/>
              </a:ext>
            </a:extLst>
          </xdr:cNvPr>
          <xdr:cNvSpPr txBox="1"/>
        </xdr:nvSpPr>
        <xdr:spPr>
          <a:xfrm>
            <a:off x="1113811" y="3158370"/>
            <a:ext cx="262962" cy="238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B</a:t>
            </a:r>
            <a:endParaRPr lang="en-CA" sz="1000" baseline="-25000"/>
          </a:p>
        </xdr:txBody>
      </xdr:sp>
      <xdr:sp macro="" textlink="">
        <xdr:nvSpPr>
          <xdr:cNvPr id="24" name="Arc 23">
            <a:extLst>
              <a:ext uri="{FF2B5EF4-FFF2-40B4-BE49-F238E27FC236}">
                <a16:creationId xmlns:a16="http://schemas.microsoft.com/office/drawing/2014/main" id="{A65A5C2C-601A-4944-ABFC-DD00E27D8671}"/>
              </a:ext>
            </a:extLst>
          </xdr:cNvPr>
          <xdr:cNvSpPr/>
        </xdr:nvSpPr>
        <xdr:spPr bwMode="auto">
          <a:xfrm flipH="1">
            <a:off x="435898" y="2926880"/>
            <a:ext cx="329732" cy="347651"/>
          </a:xfrm>
          <a:prstGeom prst="arc">
            <a:avLst>
              <a:gd name="adj1" fmla="val 18164913"/>
              <a:gd name="adj2" fmla="val 3233002"/>
            </a:avLst>
          </a:prstGeom>
          <a:noFill/>
          <a:ln w="9525" cap="flat" cmpd="sng" algn="ctr">
            <a:solidFill>
              <a:srgbClr val="FF0000"/>
            </a:solidFill>
            <a:prstDash val="solid"/>
            <a:round/>
            <a:headEnd type="none" w="med" len="med"/>
            <a:tailEnd type="triangle" w="med" len="med"/>
          </a:ln>
          <a:effectLst/>
        </xdr:spPr>
        <xdr:txBody>
          <a:bodyPr vertOverflow="clip" wrap="square" lIns="18288" tIns="0" rIns="0" bIns="0" rtlCol="0" anchor="ctr" upright="1"/>
          <a:lstStyle/>
          <a:p>
            <a:pPr algn="ctr"/>
            <a:endParaRPr lang="en-CA" sz="1000"/>
          </a:p>
        </xdr:txBody>
      </xdr:sp>
      <xdr:sp macro="" textlink="">
        <xdr:nvSpPr>
          <xdr:cNvPr id="25" name="TextBox 24">
            <a:extLst>
              <a:ext uri="{FF2B5EF4-FFF2-40B4-BE49-F238E27FC236}">
                <a16:creationId xmlns:a16="http://schemas.microsoft.com/office/drawing/2014/main" id="{E46232FF-06A2-40DA-AB1E-9E05B30880DB}"/>
              </a:ext>
            </a:extLst>
          </xdr:cNvPr>
          <xdr:cNvSpPr txBox="1"/>
        </xdr:nvSpPr>
        <xdr:spPr>
          <a:xfrm>
            <a:off x="238462" y="2729213"/>
            <a:ext cx="351726" cy="246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t>M</a:t>
            </a:r>
            <a:r>
              <a:rPr lang="en-CA" sz="1000" baseline="-25000"/>
              <a:t>A</a:t>
            </a:r>
          </a:p>
        </xdr:txBody>
      </xdr:sp>
      <xdr:sp macro="" textlink="">
        <xdr:nvSpPr>
          <xdr:cNvPr id="26" name="Freeform: Shape 25">
            <a:extLst>
              <a:ext uri="{FF2B5EF4-FFF2-40B4-BE49-F238E27FC236}">
                <a16:creationId xmlns:a16="http://schemas.microsoft.com/office/drawing/2014/main" id="{B9C9402D-55C0-4988-A793-615A98B5743D}"/>
              </a:ext>
            </a:extLst>
          </xdr:cNvPr>
          <xdr:cNvSpPr/>
        </xdr:nvSpPr>
        <xdr:spPr bwMode="auto">
          <a:xfrm>
            <a:off x="613442" y="3105563"/>
            <a:ext cx="1260712" cy="74347"/>
          </a:xfrm>
          <a:custGeom>
            <a:avLst/>
            <a:gdLst>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0 h 122663"/>
              <a:gd name="connsiteX1" fmla="*/ 0 w 1304693"/>
              <a:gd name="connsiteY1" fmla="*/ 122663 h 122663"/>
              <a:gd name="connsiteX0" fmla="*/ 1304693 w 1304693"/>
              <a:gd name="connsiteY0" fmla="*/ 51531 h 51531"/>
              <a:gd name="connsiteX1" fmla="*/ 0 w 1304693"/>
              <a:gd name="connsiteY1" fmla="*/ 35983 h 51531"/>
              <a:gd name="connsiteX0" fmla="*/ 1304693 w 1304693"/>
              <a:gd name="connsiteY0" fmla="*/ 15548 h 16609"/>
              <a:gd name="connsiteX1" fmla="*/ 0 w 1304693"/>
              <a:gd name="connsiteY1" fmla="*/ 0 h 16609"/>
              <a:gd name="connsiteX0" fmla="*/ 1311356 w 1311356"/>
              <a:gd name="connsiteY0" fmla="*/ 0 h 13289"/>
              <a:gd name="connsiteX1" fmla="*/ 0 w 1311356"/>
              <a:gd name="connsiteY1" fmla="*/ 4196 h 13289"/>
              <a:gd name="connsiteX0" fmla="*/ 1311356 w 1311356"/>
              <a:gd name="connsiteY0" fmla="*/ 0 h 4196"/>
              <a:gd name="connsiteX1" fmla="*/ 0 w 1311356"/>
              <a:gd name="connsiteY1" fmla="*/ 4196 h 4196"/>
              <a:gd name="connsiteX0" fmla="*/ 10000 w 10000"/>
              <a:gd name="connsiteY0" fmla="*/ 15495 h 25495"/>
              <a:gd name="connsiteX1" fmla="*/ 4931 w 10000"/>
              <a:gd name="connsiteY1" fmla="*/ 0 h 25495"/>
              <a:gd name="connsiteX2" fmla="*/ 0 w 10000"/>
              <a:gd name="connsiteY2" fmla="*/ 25495 h 25495"/>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162193 h 366842"/>
              <a:gd name="connsiteX1" fmla="*/ 5033 w 10000"/>
              <a:gd name="connsiteY1" fmla="*/ 366316 h 366842"/>
              <a:gd name="connsiteX2" fmla="*/ 0 w 10000"/>
              <a:gd name="connsiteY2" fmla="*/ 172193 h 366842"/>
              <a:gd name="connsiteX0" fmla="*/ 10000 w 10000"/>
              <a:gd name="connsiteY0" fmla="*/ 0 h 205283"/>
              <a:gd name="connsiteX1" fmla="*/ 5033 w 10000"/>
              <a:gd name="connsiteY1" fmla="*/ 204123 h 205283"/>
              <a:gd name="connsiteX2" fmla="*/ 0 w 10000"/>
              <a:gd name="connsiteY2" fmla="*/ 10000 h 205283"/>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206062"/>
              <a:gd name="connsiteX1" fmla="*/ 5033 w 10000"/>
              <a:gd name="connsiteY1" fmla="*/ 204123 h 206062"/>
              <a:gd name="connsiteX2" fmla="*/ 0 w 10000"/>
              <a:gd name="connsiteY2" fmla="*/ 10000 h 206062"/>
              <a:gd name="connsiteX0" fmla="*/ 10000 w 10000"/>
              <a:gd name="connsiteY0" fmla="*/ 0 h 198034"/>
              <a:gd name="connsiteX1" fmla="*/ 6516 w 10000"/>
              <a:gd name="connsiteY1" fmla="*/ 195974 h 198034"/>
              <a:gd name="connsiteX2" fmla="*/ 0 w 10000"/>
              <a:gd name="connsiteY2" fmla="*/ 10000 h 198034"/>
              <a:gd name="connsiteX0" fmla="*/ 10000 w 10000"/>
              <a:gd name="connsiteY0" fmla="*/ 98763 h 295544"/>
              <a:gd name="connsiteX1" fmla="*/ 6516 w 10000"/>
              <a:gd name="connsiteY1" fmla="*/ 294737 h 295544"/>
              <a:gd name="connsiteX2" fmla="*/ 1761 w 10000"/>
              <a:gd name="connsiteY2" fmla="*/ 4281 h 295544"/>
              <a:gd name="connsiteX3" fmla="*/ 0 w 10000"/>
              <a:gd name="connsiteY3" fmla="*/ 108763 h 295544"/>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447"/>
              <a:gd name="connsiteX1" fmla="*/ 6516 w 10000"/>
              <a:gd name="connsiteY1" fmla="*/ 318640 h 319447"/>
              <a:gd name="connsiteX2" fmla="*/ 2543 w 10000"/>
              <a:gd name="connsiteY2" fmla="*/ 3735 h 319447"/>
              <a:gd name="connsiteX3" fmla="*/ 0 w 10000"/>
              <a:gd name="connsiteY3" fmla="*/ 132666 h 319447"/>
              <a:gd name="connsiteX0" fmla="*/ 10000 w 10000"/>
              <a:gd name="connsiteY0" fmla="*/ 122666 h 319219"/>
              <a:gd name="connsiteX1" fmla="*/ 6516 w 10000"/>
              <a:gd name="connsiteY1" fmla="*/ 318640 h 319219"/>
              <a:gd name="connsiteX2" fmla="*/ 2543 w 10000"/>
              <a:gd name="connsiteY2" fmla="*/ 3735 h 319219"/>
              <a:gd name="connsiteX3" fmla="*/ 0 w 10000"/>
              <a:gd name="connsiteY3" fmla="*/ 132666 h 319219"/>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27335"/>
              <a:gd name="connsiteX1" fmla="*/ 6839 w 10000"/>
              <a:gd name="connsiteY1" fmla="*/ 326789 h 327335"/>
              <a:gd name="connsiteX2" fmla="*/ 2543 w 10000"/>
              <a:gd name="connsiteY2" fmla="*/ 3735 h 327335"/>
              <a:gd name="connsiteX3" fmla="*/ 0 w 10000"/>
              <a:gd name="connsiteY3" fmla="*/ 132666 h 327335"/>
              <a:gd name="connsiteX0" fmla="*/ 10000 w 10000"/>
              <a:gd name="connsiteY0" fmla="*/ 122666 h 335456"/>
              <a:gd name="connsiteX1" fmla="*/ 7270 w 10000"/>
              <a:gd name="connsiteY1" fmla="*/ 334936 h 335456"/>
              <a:gd name="connsiteX2" fmla="*/ 2543 w 10000"/>
              <a:gd name="connsiteY2" fmla="*/ 3735 h 335456"/>
              <a:gd name="connsiteX3" fmla="*/ 0 w 10000"/>
              <a:gd name="connsiteY3" fmla="*/ 132666 h 335456"/>
              <a:gd name="connsiteX0" fmla="*/ 10000 w 10000"/>
              <a:gd name="connsiteY0" fmla="*/ 122666 h 335482"/>
              <a:gd name="connsiteX1" fmla="*/ 7270 w 10000"/>
              <a:gd name="connsiteY1" fmla="*/ 334936 h 335482"/>
              <a:gd name="connsiteX2" fmla="*/ 2543 w 10000"/>
              <a:gd name="connsiteY2" fmla="*/ 3735 h 335482"/>
              <a:gd name="connsiteX3" fmla="*/ 0 w 10000"/>
              <a:gd name="connsiteY3" fmla="*/ 132666 h 335482"/>
              <a:gd name="connsiteX0" fmla="*/ 10000 w 10000"/>
              <a:gd name="connsiteY0" fmla="*/ 122666 h 335549"/>
              <a:gd name="connsiteX1" fmla="*/ 7270 w 10000"/>
              <a:gd name="connsiteY1" fmla="*/ 334936 h 335549"/>
              <a:gd name="connsiteX2" fmla="*/ 2543 w 10000"/>
              <a:gd name="connsiteY2" fmla="*/ 3735 h 335549"/>
              <a:gd name="connsiteX3" fmla="*/ 0 w 10000"/>
              <a:gd name="connsiteY3" fmla="*/ 132666 h 335549"/>
              <a:gd name="connsiteX0" fmla="*/ 10000 w 10000"/>
              <a:gd name="connsiteY0" fmla="*/ 131472 h 344355"/>
              <a:gd name="connsiteX1" fmla="*/ 7270 w 10000"/>
              <a:gd name="connsiteY1" fmla="*/ 343742 h 344355"/>
              <a:gd name="connsiteX2" fmla="*/ 2543 w 10000"/>
              <a:gd name="connsiteY2" fmla="*/ 12541 h 344355"/>
              <a:gd name="connsiteX3" fmla="*/ 629 w 10000"/>
              <a:gd name="connsiteY3" fmla="*/ 61439 h 344355"/>
              <a:gd name="connsiteX4" fmla="*/ 0 w 10000"/>
              <a:gd name="connsiteY4" fmla="*/ 141472 h 344355"/>
              <a:gd name="connsiteX0" fmla="*/ 7270 w 7270"/>
              <a:gd name="connsiteY0" fmla="*/ 343742 h 344127"/>
              <a:gd name="connsiteX1" fmla="*/ 2543 w 7270"/>
              <a:gd name="connsiteY1" fmla="*/ 12541 h 344127"/>
              <a:gd name="connsiteX2" fmla="*/ 629 w 7270"/>
              <a:gd name="connsiteY2" fmla="*/ 61439 h 344127"/>
              <a:gd name="connsiteX3" fmla="*/ 0 w 7270"/>
              <a:gd name="connsiteY3" fmla="*/ 141472 h 344127"/>
              <a:gd name="connsiteX0" fmla="*/ 10000 w 10000"/>
              <a:gd name="connsiteY0" fmla="*/ 9989 h 9989"/>
              <a:gd name="connsiteX1" fmla="*/ 3498 w 10000"/>
              <a:gd name="connsiteY1" fmla="*/ 364 h 9989"/>
              <a:gd name="connsiteX2" fmla="*/ 865 w 10000"/>
              <a:gd name="connsiteY2" fmla="*/ 1785 h 9989"/>
              <a:gd name="connsiteX3" fmla="*/ 0 w 10000"/>
              <a:gd name="connsiteY3" fmla="*/ 4111 h 9989"/>
              <a:gd name="connsiteX0" fmla="*/ 10000 w 10000"/>
              <a:gd name="connsiteY0" fmla="*/ 10124 h 10124"/>
              <a:gd name="connsiteX1" fmla="*/ 3498 w 10000"/>
              <a:gd name="connsiteY1" fmla="*/ 488 h 10124"/>
              <a:gd name="connsiteX2" fmla="*/ 865 w 10000"/>
              <a:gd name="connsiteY2" fmla="*/ 1160 h 10124"/>
              <a:gd name="connsiteX3" fmla="*/ 0 w 10000"/>
              <a:gd name="connsiteY3" fmla="*/ 4240 h 10124"/>
              <a:gd name="connsiteX0" fmla="*/ 10000 w 10000"/>
              <a:gd name="connsiteY0" fmla="*/ 9792 h 9792"/>
              <a:gd name="connsiteX1" fmla="*/ 3498 w 10000"/>
              <a:gd name="connsiteY1" fmla="*/ 156 h 9792"/>
              <a:gd name="connsiteX2" fmla="*/ 0 w 10000"/>
              <a:gd name="connsiteY2" fmla="*/ 3908 h 9792"/>
              <a:gd name="connsiteX0" fmla="*/ 10000 w 10000"/>
              <a:gd name="connsiteY0" fmla="*/ 10000 h 10000"/>
              <a:gd name="connsiteX1" fmla="*/ 3498 w 10000"/>
              <a:gd name="connsiteY1" fmla="*/ 159 h 10000"/>
              <a:gd name="connsiteX2" fmla="*/ 0 w 10000"/>
              <a:gd name="connsiteY2" fmla="*/ 3991 h 10000"/>
              <a:gd name="connsiteX0" fmla="*/ 10000 w 10000"/>
              <a:gd name="connsiteY0" fmla="*/ 9854 h 9854"/>
              <a:gd name="connsiteX1" fmla="*/ 3498 w 10000"/>
              <a:gd name="connsiteY1" fmla="*/ 13 h 9854"/>
              <a:gd name="connsiteX2" fmla="*/ 0 w 10000"/>
              <a:gd name="connsiteY2" fmla="*/ 3845 h 9854"/>
              <a:gd name="connsiteX0" fmla="*/ 10000 w 10000"/>
              <a:gd name="connsiteY0" fmla="*/ 11034 h 11034"/>
              <a:gd name="connsiteX1" fmla="*/ 2986 w 10000"/>
              <a:gd name="connsiteY1" fmla="*/ 9 h 11034"/>
              <a:gd name="connsiteX2" fmla="*/ 0 w 10000"/>
              <a:gd name="connsiteY2" fmla="*/ 4936 h 11034"/>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11026 h 11026"/>
              <a:gd name="connsiteX1" fmla="*/ 2986 w 10000"/>
              <a:gd name="connsiteY1" fmla="*/ 1 h 11026"/>
              <a:gd name="connsiteX2" fmla="*/ 0 w 10000"/>
              <a:gd name="connsiteY2" fmla="*/ 4928 h 11026"/>
              <a:gd name="connsiteX0" fmla="*/ 10000 w 10000"/>
              <a:gd name="connsiteY0" fmla="*/ 4602 h 4928"/>
              <a:gd name="connsiteX1" fmla="*/ 2986 w 10000"/>
              <a:gd name="connsiteY1" fmla="*/ 1 h 4928"/>
              <a:gd name="connsiteX2" fmla="*/ 0 w 10000"/>
              <a:gd name="connsiteY2" fmla="*/ 4928 h 4928"/>
              <a:gd name="connsiteX0" fmla="*/ 10000 w 10000"/>
              <a:gd name="connsiteY0" fmla="*/ 9337 h 9999"/>
              <a:gd name="connsiteX1" fmla="*/ 2986 w 10000"/>
              <a:gd name="connsiteY1" fmla="*/ 1 h 9999"/>
              <a:gd name="connsiteX2" fmla="*/ 0 w 10000"/>
              <a:gd name="connsiteY2" fmla="*/ 9999 h 9999"/>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57 h 12647"/>
              <a:gd name="connsiteX1" fmla="*/ 3596 w 10000"/>
              <a:gd name="connsiteY1" fmla="*/ 12647 h 12647"/>
              <a:gd name="connsiteX2" fmla="*/ 0 w 10000"/>
              <a:gd name="connsiteY2" fmla="*/ 719 h 12647"/>
              <a:gd name="connsiteX0" fmla="*/ 10000 w 10000"/>
              <a:gd name="connsiteY0" fmla="*/ 0 h 662"/>
              <a:gd name="connsiteX1" fmla="*/ 0 w 10000"/>
              <a:gd name="connsiteY1" fmla="*/ 662 h 662"/>
              <a:gd name="connsiteX0" fmla="*/ 10000 w 10000"/>
              <a:gd name="connsiteY0" fmla="*/ 0 h 173781"/>
              <a:gd name="connsiteX1" fmla="*/ 0 w 10000"/>
              <a:gd name="connsiteY1" fmla="*/ 10000 h 173781"/>
              <a:gd name="connsiteX0" fmla="*/ 10000 w 10000"/>
              <a:gd name="connsiteY0" fmla="*/ 0 h 10287"/>
              <a:gd name="connsiteX1" fmla="*/ 0 w 10000"/>
              <a:gd name="connsiteY1" fmla="*/ 10000 h 10287"/>
              <a:gd name="connsiteX0" fmla="*/ 10000 w 10000"/>
              <a:gd name="connsiteY0" fmla="*/ 1075 h 11230"/>
              <a:gd name="connsiteX1" fmla="*/ 0 w 10000"/>
              <a:gd name="connsiteY1" fmla="*/ 11075 h 11230"/>
              <a:gd name="connsiteX0" fmla="*/ 10000 w 10000"/>
              <a:gd name="connsiteY0" fmla="*/ 5 h 179740"/>
              <a:gd name="connsiteX1" fmla="*/ 4780 w 10000"/>
              <a:gd name="connsiteY1" fmla="*/ 179736 h 179740"/>
              <a:gd name="connsiteX2" fmla="*/ 0 w 10000"/>
              <a:gd name="connsiteY2" fmla="*/ 10005 h 179740"/>
              <a:gd name="connsiteX0" fmla="*/ 10000 w 10000"/>
              <a:gd name="connsiteY0" fmla="*/ 5 h 179740"/>
              <a:gd name="connsiteX1" fmla="*/ 4780 w 10000"/>
              <a:gd name="connsiteY1" fmla="*/ 179736 h 179740"/>
              <a:gd name="connsiteX2" fmla="*/ 0 w 10000"/>
              <a:gd name="connsiteY2" fmla="*/ 10005 h 179740"/>
              <a:gd name="connsiteX0" fmla="*/ 10000 w 10000"/>
              <a:gd name="connsiteY0" fmla="*/ 5 h 180115"/>
              <a:gd name="connsiteX1" fmla="*/ 4780 w 10000"/>
              <a:gd name="connsiteY1" fmla="*/ 179736 h 180115"/>
              <a:gd name="connsiteX2" fmla="*/ 0 w 10000"/>
              <a:gd name="connsiteY2" fmla="*/ 10005 h 180115"/>
              <a:gd name="connsiteX0" fmla="*/ 10000 w 10000"/>
              <a:gd name="connsiteY0" fmla="*/ 5 h 180115"/>
              <a:gd name="connsiteX1" fmla="*/ 4780 w 10000"/>
              <a:gd name="connsiteY1" fmla="*/ 179736 h 180115"/>
              <a:gd name="connsiteX2" fmla="*/ 0 w 10000"/>
              <a:gd name="connsiteY2" fmla="*/ 10005 h 180115"/>
            </a:gdLst>
            <a:ahLst/>
            <a:cxnLst>
              <a:cxn ang="0">
                <a:pos x="connsiteX0" y="connsiteY0"/>
              </a:cxn>
              <a:cxn ang="0">
                <a:pos x="connsiteX1" y="connsiteY1"/>
              </a:cxn>
              <a:cxn ang="0">
                <a:pos x="connsiteX2" y="connsiteY2"/>
              </a:cxn>
            </a:cxnLst>
            <a:rect l="l" t="t" r="r" b="b"/>
            <a:pathLst>
              <a:path w="10000" h="180115">
                <a:moveTo>
                  <a:pt x="10000" y="5"/>
                </a:moveTo>
                <a:cubicBezTo>
                  <a:pt x="9150" y="-929"/>
                  <a:pt x="6324" y="189731"/>
                  <a:pt x="4780" y="179736"/>
                </a:cubicBezTo>
                <a:cubicBezTo>
                  <a:pt x="3380" y="188674"/>
                  <a:pt x="1552" y="11964"/>
                  <a:pt x="0" y="10005"/>
                </a:cubicBezTo>
              </a:path>
            </a:pathLst>
          </a:custGeom>
          <a:no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000"/>
          </a:p>
        </xdr:txBody>
      </xdr:sp>
      <xdr:cxnSp macro="">
        <xdr:nvCxnSpPr>
          <xdr:cNvPr id="27" name="Straight Arrow Connector 26">
            <a:extLst>
              <a:ext uri="{FF2B5EF4-FFF2-40B4-BE49-F238E27FC236}">
                <a16:creationId xmlns:a16="http://schemas.microsoft.com/office/drawing/2014/main" id="{1B478590-6A5D-436A-8E84-A3422609F4B5}"/>
              </a:ext>
            </a:extLst>
          </xdr:cNvPr>
          <xdr:cNvCxnSpPr/>
        </xdr:nvCxnSpPr>
        <xdr:spPr bwMode="auto">
          <a:xfrm>
            <a:off x="1233237" y="2667000"/>
            <a:ext cx="0" cy="443765"/>
          </a:xfrm>
          <a:prstGeom prst="straightConnector1">
            <a:avLst/>
          </a:prstGeom>
          <a:solidFill>
            <a:srgbClr val="FFFFFF"/>
          </a:solidFill>
          <a:ln w="12700" cap="flat" cmpd="sng" algn="ctr">
            <a:solidFill>
              <a:srgbClr val="000000"/>
            </a:solidFill>
            <a:prstDash val="solid"/>
            <a:round/>
            <a:headEnd type="none" w="med" len="med"/>
            <a:tailEnd type="triangle" w="med" len="med"/>
          </a:ln>
          <a:effectLst/>
        </xdr:spPr>
      </xdr:cxnSp>
      <xdr:sp macro="" textlink="">
        <xdr:nvSpPr>
          <xdr:cNvPr id="28" name="TextBox 27">
            <a:extLst>
              <a:ext uri="{FF2B5EF4-FFF2-40B4-BE49-F238E27FC236}">
                <a16:creationId xmlns:a16="http://schemas.microsoft.com/office/drawing/2014/main" id="{B63AC9E7-B450-4D6B-8776-A85249EA323D}"/>
              </a:ext>
            </a:extLst>
          </xdr:cNvPr>
          <xdr:cNvSpPr txBox="1"/>
        </xdr:nvSpPr>
        <xdr:spPr>
          <a:xfrm>
            <a:off x="981175" y="2788920"/>
            <a:ext cx="286717" cy="257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US" sz="1000"/>
              <a:t>W</a:t>
            </a:r>
            <a:endParaRPr lang="en-CA" sz="1000" baseline="-25000"/>
          </a:p>
        </xdr:txBody>
      </xdr:sp>
      <xdr:grpSp>
        <xdr:nvGrpSpPr>
          <xdr:cNvPr id="29" name="Group 28">
            <a:extLst>
              <a:ext uri="{FF2B5EF4-FFF2-40B4-BE49-F238E27FC236}">
                <a16:creationId xmlns:a16="http://schemas.microsoft.com/office/drawing/2014/main" id="{7CCF4F48-DDD6-49DD-8568-514FAA5C33C2}"/>
              </a:ext>
            </a:extLst>
          </xdr:cNvPr>
          <xdr:cNvGrpSpPr/>
        </xdr:nvGrpSpPr>
        <xdr:grpSpPr>
          <a:xfrm flipH="1">
            <a:off x="554491" y="2990349"/>
            <a:ext cx="50903" cy="243721"/>
            <a:chOff x="1876425" y="3000771"/>
            <a:chExt cx="50903" cy="246729"/>
          </a:xfrm>
        </xdr:grpSpPr>
        <xdr:sp macro="" textlink="">
          <xdr:nvSpPr>
            <xdr:cNvPr id="30" name="Line 49">
              <a:extLst>
                <a:ext uri="{FF2B5EF4-FFF2-40B4-BE49-F238E27FC236}">
                  <a16:creationId xmlns:a16="http://schemas.microsoft.com/office/drawing/2014/main" id="{C13F8420-34DC-411A-811B-39D57CA82B6E}"/>
                </a:ext>
              </a:extLst>
            </xdr:cNvPr>
            <xdr:cNvSpPr>
              <a:spLocks noChangeShapeType="1"/>
            </xdr:cNvSpPr>
          </xdr:nvSpPr>
          <xdr:spPr bwMode="auto">
            <a:xfrm flipH="1">
              <a:off x="1880664" y="3000771"/>
              <a:ext cx="0" cy="226685"/>
            </a:xfrm>
            <a:prstGeom prst="line">
              <a:avLst/>
            </a:prstGeom>
            <a:noFill/>
            <a:ln w="22225">
              <a:solidFill>
                <a:srgbClr val="000000"/>
              </a:solidFill>
              <a:round/>
              <a:headEnd/>
              <a:tailEnd/>
            </a:ln>
          </xdr:spPr>
        </xdr:sp>
        <xdr:sp macro="" textlink="">
          <xdr:nvSpPr>
            <xdr:cNvPr id="31" name="Line 50">
              <a:extLst>
                <a:ext uri="{FF2B5EF4-FFF2-40B4-BE49-F238E27FC236}">
                  <a16:creationId xmlns:a16="http://schemas.microsoft.com/office/drawing/2014/main" id="{8FBC6A11-C61C-4021-9B79-391AFBDE8119}"/>
                </a:ext>
              </a:extLst>
            </xdr:cNvPr>
            <xdr:cNvSpPr>
              <a:spLocks noChangeShapeType="1"/>
            </xdr:cNvSpPr>
          </xdr:nvSpPr>
          <xdr:spPr bwMode="auto">
            <a:xfrm>
              <a:off x="1880664" y="3010794"/>
              <a:ext cx="46664" cy="22057"/>
            </a:xfrm>
            <a:prstGeom prst="line">
              <a:avLst/>
            </a:prstGeom>
            <a:noFill/>
            <a:ln w="9525">
              <a:solidFill>
                <a:srgbClr val="000000"/>
              </a:solidFill>
              <a:round/>
              <a:headEnd/>
              <a:tailEnd/>
            </a:ln>
          </xdr:spPr>
        </xdr:sp>
        <xdr:sp macro="" textlink="">
          <xdr:nvSpPr>
            <xdr:cNvPr id="32" name="Line 51">
              <a:extLst>
                <a:ext uri="{FF2B5EF4-FFF2-40B4-BE49-F238E27FC236}">
                  <a16:creationId xmlns:a16="http://schemas.microsoft.com/office/drawing/2014/main" id="{08BF5B6E-16E4-4FC8-AF31-600E0E7D67F1}"/>
                </a:ext>
              </a:extLst>
            </xdr:cNvPr>
            <xdr:cNvSpPr>
              <a:spLocks noChangeShapeType="1"/>
            </xdr:cNvSpPr>
          </xdr:nvSpPr>
          <xdr:spPr bwMode="auto">
            <a:xfrm>
              <a:off x="1878806" y="3057525"/>
              <a:ext cx="48522" cy="35455"/>
            </a:xfrm>
            <a:prstGeom prst="line">
              <a:avLst/>
            </a:prstGeom>
            <a:noFill/>
            <a:ln w="9525">
              <a:solidFill>
                <a:srgbClr val="000000"/>
              </a:solidFill>
              <a:round/>
              <a:headEnd/>
              <a:tailEnd/>
            </a:ln>
          </xdr:spPr>
        </xdr:sp>
        <xdr:sp macro="" textlink="">
          <xdr:nvSpPr>
            <xdr:cNvPr id="33" name="Line 52">
              <a:extLst>
                <a:ext uri="{FF2B5EF4-FFF2-40B4-BE49-F238E27FC236}">
                  <a16:creationId xmlns:a16="http://schemas.microsoft.com/office/drawing/2014/main" id="{E31FA539-3C87-45CD-BA4B-E39EE9A2AD65}"/>
                </a:ext>
              </a:extLst>
            </xdr:cNvPr>
            <xdr:cNvSpPr>
              <a:spLocks noChangeShapeType="1"/>
            </xdr:cNvSpPr>
          </xdr:nvSpPr>
          <xdr:spPr bwMode="auto">
            <a:xfrm>
              <a:off x="1876425" y="3109913"/>
              <a:ext cx="50903" cy="35358"/>
            </a:xfrm>
            <a:prstGeom prst="line">
              <a:avLst/>
            </a:prstGeom>
            <a:noFill/>
            <a:ln w="9525">
              <a:solidFill>
                <a:srgbClr val="000000"/>
              </a:solidFill>
              <a:round/>
              <a:headEnd/>
              <a:tailEnd/>
            </a:ln>
          </xdr:spPr>
        </xdr:sp>
        <xdr:sp macro="" textlink="">
          <xdr:nvSpPr>
            <xdr:cNvPr id="34" name="Line 53">
              <a:extLst>
                <a:ext uri="{FF2B5EF4-FFF2-40B4-BE49-F238E27FC236}">
                  <a16:creationId xmlns:a16="http://schemas.microsoft.com/office/drawing/2014/main" id="{8DD89BBF-5B94-449A-B940-EBE7A32BE38F}"/>
                </a:ext>
              </a:extLst>
            </xdr:cNvPr>
            <xdr:cNvSpPr>
              <a:spLocks noChangeShapeType="1"/>
            </xdr:cNvSpPr>
          </xdr:nvSpPr>
          <xdr:spPr bwMode="auto">
            <a:xfrm>
              <a:off x="1880664" y="3165315"/>
              <a:ext cx="46664" cy="32077"/>
            </a:xfrm>
            <a:prstGeom prst="line">
              <a:avLst/>
            </a:prstGeom>
            <a:noFill/>
            <a:ln w="9525">
              <a:solidFill>
                <a:srgbClr val="000000"/>
              </a:solidFill>
              <a:round/>
              <a:headEnd/>
              <a:tailEnd/>
            </a:ln>
          </xdr:spPr>
        </xdr:sp>
        <xdr:sp macro="" textlink="">
          <xdr:nvSpPr>
            <xdr:cNvPr id="35" name="Line 54">
              <a:extLst>
                <a:ext uri="{FF2B5EF4-FFF2-40B4-BE49-F238E27FC236}">
                  <a16:creationId xmlns:a16="http://schemas.microsoft.com/office/drawing/2014/main" id="{DB312A9A-ABCF-4900-8C11-AEE4534F857A}"/>
                </a:ext>
              </a:extLst>
            </xdr:cNvPr>
            <xdr:cNvSpPr>
              <a:spLocks noChangeShapeType="1"/>
            </xdr:cNvSpPr>
          </xdr:nvSpPr>
          <xdr:spPr bwMode="auto">
            <a:xfrm>
              <a:off x="1880664" y="3207413"/>
              <a:ext cx="46664" cy="40087"/>
            </a:xfrm>
            <a:prstGeom prst="line">
              <a:avLst/>
            </a:prstGeom>
            <a:noFill/>
            <a:ln w="9525">
              <a:solidFill>
                <a:srgbClr val="000000"/>
              </a:solidFill>
              <a:round/>
              <a:headEnd/>
              <a:tailEnd/>
            </a:ln>
          </xdr:spPr>
        </xdr:sp>
      </xdr:grpSp>
    </xdr:grpSp>
    <xdr:clientData/>
  </xdr:twoCellAnchor>
  <xdr:twoCellAnchor>
    <xdr:from>
      <xdr:col>0</xdr:col>
      <xdr:colOff>436632</xdr:colOff>
      <xdr:row>19</xdr:row>
      <xdr:rowOff>162127</xdr:rowOff>
    </xdr:from>
    <xdr:to>
      <xdr:col>1</xdr:col>
      <xdr:colOff>74009</xdr:colOff>
      <xdr:row>19</xdr:row>
      <xdr:rowOff>162127</xdr:rowOff>
    </xdr:to>
    <xdr:cxnSp macro="">
      <xdr:nvCxnSpPr>
        <xdr:cNvPr id="42" name="Straight Arrow Connector 41">
          <a:extLst>
            <a:ext uri="{FF2B5EF4-FFF2-40B4-BE49-F238E27FC236}">
              <a16:creationId xmlns:a16="http://schemas.microsoft.com/office/drawing/2014/main" id="{DDC42041-3007-4339-B266-5119B3158C01}"/>
            </a:ext>
          </a:extLst>
        </xdr:cNvPr>
        <xdr:cNvCxnSpPr/>
      </xdr:nvCxnSpPr>
      <xdr:spPr bwMode="auto">
        <a:xfrm flipH="1">
          <a:off x="436632" y="3276802"/>
          <a:ext cx="237452" cy="0"/>
        </a:xfrm>
        <a:prstGeom prst="straightConnector1">
          <a:avLst/>
        </a:prstGeom>
        <a:solidFill>
          <a:srgbClr val="FFFFFF"/>
        </a:solidFill>
        <a:ln w="19050" cap="flat" cmpd="sng" algn="ctr">
          <a:solidFill>
            <a:schemeClr val="tx1"/>
          </a:solidFill>
          <a:prstDash val="solid"/>
          <a:round/>
          <a:headEnd type="none" w="med" len="med"/>
          <a:tailEnd type="triangle"/>
        </a:ln>
        <a:effectLst/>
      </xdr:spPr>
    </xdr:cxnSp>
    <xdr:clientData/>
  </xdr:twoCellAnchor>
  <xdr:oneCellAnchor>
    <xdr:from>
      <xdr:col>0</xdr:col>
      <xdr:colOff>360734</xdr:colOff>
      <xdr:row>20</xdr:row>
      <xdr:rowOff>24190</xdr:rowOff>
    </xdr:from>
    <xdr:ext cx="250903" cy="248851"/>
    <xdr:sp macro="" textlink="">
      <xdr:nvSpPr>
        <xdr:cNvPr id="43" name="TextBox 42">
          <a:extLst>
            <a:ext uri="{FF2B5EF4-FFF2-40B4-BE49-F238E27FC236}">
              <a16:creationId xmlns:a16="http://schemas.microsoft.com/office/drawing/2014/main" id="{5CAF3CE3-20EC-4D25-BDDD-CDB74B6AAE1E}"/>
            </a:ext>
          </a:extLst>
        </xdr:cNvPr>
        <xdr:cNvSpPr txBox="1"/>
      </xdr:nvSpPr>
      <xdr:spPr>
        <a:xfrm>
          <a:off x="360734" y="3300790"/>
          <a:ext cx="25090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P</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5-astronautics-structures-manual-volum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4" t="s">
        <v>36</v>
      </c>
      <c r="C16" s="124"/>
      <c r="D16" s="124"/>
      <c r="E16" s="124"/>
      <c r="F16" s="124"/>
      <c r="G16" s="124"/>
      <c r="H16" s="124"/>
      <c r="I16" s="124"/>
      <c r="J16" s="124"/>
      <c r="M16" s="65"/>
      <c r="N16" s="65"/>
      <c r="O16" s="65"/>
      <c r="P16" s="65"/>
      <c r="Q16" s="65"/>
      <c r="R16" s="66"/>
      <c r="S16" s="66"/>
      <c r="T16" s="62"/>
      <c r="U16" s="62"/>
      <c r="V16" s="62"/>
      <c r="W16" s="62"/>
      <c r="X16" s="62"/>
      <c r="Y16" s="62"/>
    </row>
    <row r="17" spans="1:25" s="5" customFormat="1" ht="12.75" x14ac:dyDescent="0.2">
      <c r="B17" s="124"/>
      <c r="C17" s="124"/>
      <c r="D17" s="124"/>
      <c r="E17" s="124"/>
      <c r="F17" s="124"/>
      <c r="G17" s="124"/>
      <c r="H17" s="124"/>
      <c r="I17" s="124"/>
      <c r="J17" s="124"/>
      <c r="M17" s="65"/>
      <c r="N17" s="65"/>
      <c r="O17" s="65"/>
      <c r="P17" s="65"/>
      <c r="Q17" s="65"/>
      <c r="R17" s="66"/>
      <c r="S17" s="66"/>
      <c r="T17" s="62"/>
      <c r="U17" s="62"/>
      <c r="V17" s="62"/>
      <c r="W17" s="62"/>
      <c r="X17" s="62"/>
      <c r="Y17" s="62"/>
    </row>
    <row r="18" spans="1:25" s="5" customFormat="1" ht="12.75" x14ac:dyDescent="0.2">
      <c r="B18" s="124"/>
      <c r="C18" s="124"/>
      <c r="D18" s="124"/>
      <c r="E18" s="124"/>
      <c r="F18" s="124"/>
      <c r="G18" s="124"/>
      <c r="H18" s="124"/>
      <c r="I18" s="124"/>
      <c r="J18" s="124"/>
      <c r="M18" s="65"/>
      <c r="N18" s="65"/>
      <c r="O18" s="65"/>
      <c r="P18" s="65"/>
      <c r="Q18" s="65"/>
      <c r="R18" s="66"/>
      <c r="S18" s="66"/>
      <c r="T18" s="62"/>
      <c r="U18" s="62"/>
      <c r="V18" s="62"/>
      <c r="W18" s="62"/>
      <c r="X18" s="62"/>
      <c r="Y18" s="62"/>
    </row>
    <row r="19" spans="1:25" s="5" customFormat="1" ht="12.75" x14ac:dyDescent="0.2">
      <c r="B19" s="124"/>
      <c r="C19" s="124"/>
      <c r="D19" s="124"/>
      <c r="E19" s="124"/>
      <c r="F19" s="124"/>
      <c r="G19" s="124"/>
      <c r="H19" s="124"/>
      <c r="I19" s="124"/>
      <c r="J19" s="124"/>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4" t="s">
        <v>37</v>
      </c>
      <c r="C22" s="124"/>
      <c r="D22" s="124"/>
      <c r="E22" s="124"/>
      <c r="F22" s="124"/>
      <c r="G22" s="124"/>
      <c r="H22" s="124"/>
      <c r="I22" s="124"/>
      <c r="J22" s="124"/>
      <c r="K22" s="23"/>
      <c r="M22" s="65"/>
      <c r="N22" s="65"/>
      <c r="O22" s="65"/>
      <c r="P22" s="65"/>
      <c r="Q22" s="65"/>
      <c r="R22" s="66"/>
      <c r="S22" s="66"/>
      <c r="T22" s="62"/>
      <c r="U22" s="62"/>
      <c r="V22" s="62"/>
      <c r="W22" s="62"/>
      <c r="X22" s="62"/>
      <c r="Y22" s="62"/>
    </row>
    <row r="23" spans="1:25" s="5" customFormat="1" ht="12.75" x14ac:dyDescent="0.2">
      <c r="A23" s="23"/>
      <c r="B23" s="124"/>
      <c r="C23" s="124"/>
      <c r="D23" s="124"/>
      <c r="E23" s="124"/>
      <c r="F23" s="124"/>
      <c r="G23" s="124"/>
      <c r="H23" s="124"/>
      <c r="I23" s="124"/>
      <c r="J23" s="124"/>
      <c r="K23" s="23"/>
      <c r="M23" s="65"/>
      <c r="N23" s="65"/>
      <c r="O23" s="65"/>
      <c r="P23" s="65"/>
      <c r="Q23" s="65"/>
      <c r="R23" s="66"/>
      <c r="S23" s="69"/>
      <c r="T23" s="62"/>
      <c r="U23" s="62"/>
      <c r="V23" s="62"/>
      <c r="W23" s="62"/>
      <c r="X23" s="62"/>
      <c r="Y23" s="62"/>
    </row>
    <row r="24" spans="1:25" s="5" customFormat="1" ht="12.75" x14ac:dyDescent="0.2">
      <c r="A24" s="23"/>
      <c r="B24" s="124"/>
      <c r="C24" s="124"/>
      <c r="D24" s="124"/>
      <c r="E24" s="124"/>
      <c r="F24" s="124"/>
      <c r="G24" s="124"/>
      <c r="H24" s="124"/>
      <c r="I24" s="124"/>
      <c r="J24" s="124"/>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2"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4" t="s">
        <v>38</v>
      </c>
      <c r="C26" s="124"/>
      <c r="D26" s="124"/>
      <c r="E26" s="124"/>
      <c r="F26" s="124"/>
      <c r="G26" s="124"/>
      <c r="H26" s="124"/>
      <c r="I26" s="124"/>
      <c r="J26" s="124"/>
      <c r="K26" s="23"/>
      <c r="M26" s="65"/>
      <c r="N26" s="65"/>
      <c r="O26" s="65"/>
      <c r="P26" s="65"/>
      <c r="Q26" s="65"/>
      <c r="R26" s="66"/>
      <c r="S26" s="66"/>
      <c r="T26" s="62"/>
      <c r="U26" s="62"/>
      <c r="V26" s="62"/>
      <c r="W26" s="62"/>
      <c r="X26" s="62"/>
      <c r="Y26" s="62"/>
    </row>
    <row r="27" spans="1:25" s="5" customFormat="1" ht="12.75" x14ac:dyDescent="0.2">
      <c r="A27" s="23"/>
      <c r="B27" s="124"/>
      <c r="C27" s="124"/>
      <c r="D27" s="124"/>
      <c r="E27" s="124"/>
      <c r="F27" s="124"/>
      <c r="G27" s="124"/>
      <c r="H27" s="124"/>
      <c r="I27" s="124"/>
      <c r="J27" s="124"/>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4" t="s">
        <v>39</v>
      </c>
      <c r="C29" s="124"/>
      <c r="D29" s="124"/>
      <c r="E29" s="124"/>
      <c r="F29" s="124"/>
      <c r="G29" s="124"/>
      <c r="H29" s="124"/>
      <c r="I29" s="124"/>
      <c r="J29" s="124"/>
      <c r="K29" s="23"/>
      <c r="M29" s="65"/>
      <c r="N29" s="65"/>
      <c r="O29" s="65"/>
      <c r="P29" s="65"/>
      <c r="Q29" s="65"/>
      <c r="R29" s="66"/>
      <c r="S29" s="66"/>
      <c r="T29" s="62"/>
      <c r="U29" s="62"/>
      <c r="V29" s="62"/>
      <c r="W29" s="62"/>
      <c r="X29" s="62"/>
      <c r="Y29" s="62"/>
    </row>
    <row r="30" spans="1:25" s="5" customFormat="1" ht="12.75" x14ac:dyDescent="0.2">
      <c r="A30" s="23"/>
      <c r="B30" s="124"/>
      <c r="C30" s="124"/>
      <c r="D30" s="124"/>
      <c r="E30" s="124"/>
      <c r="F30" s="124"/>
      <c r="G30" s="124"/>
      <c r="H30" s="124"/>
      <c r="I30" s="124"/>
      <c r="J30" s="124"/>
      <c r="K30" s="23"/>
      <c r="M30" s="65"/>
      <c r="N30" s="65"/>
      <c r="O30" s="65"/>
      <c r="P30" s="65"/>
      <c r="Q30" s="65"/>
      <c r="R30" s="66"/>
      <c r="S30" s="66"/>
      <c r="T30" s="62"/>
      <c r="U30" s="62"/>
      <c r="V30" s="62"/>
      <c r="W30" s="62"/>
      <c r="X30" s="62"/>
      <c r="Y30" s="62"/>
    </row>
    <row r="31" spans="1:25" s="5" customFormat="1" ht="12.75" customHeight="1" x14ac:dyDescent="0.2">
      <c r="A31" s="23"/>
      <c r="B31" s="124"/>
      <c r="C31" s="124"/>
      <c r="D31" s="124"/>
      <c r="E31" s="124"/>
      <c r="F31" s="124"/>
      <c r="G31" s="124"/>
      <c r="H31" s="124"/>
      <c r="I31" s="124"/>
      <c r="J31" s="124"/>
      <c r="K31" s="23"/>
      <c r="M31" s="65"/>
      <c r="N31" s="65"/>
      <c r="O31" s="65"/>
      <c r="P31" s="65"/>
      <c r="Q31" s="65"/>
      <c r="R31" s="66"/>
      <c r="S31" s="66"/>
      <c r="T31" s="62"/>
      <c r="U31" s="62"/>
      <c r="V31" s="62"/>
      <c r="W31" s="62"/>
      <c r="X31" s="62"/>
      <c r="Y31" s="62"/>
    </row>
    <row r="32" spans="1:25" s="5" customFormat="1" ht="12.75" x14ac:dyDescent="0.2">
      <c r="A32" s="23"/>
      <c r="B32" s="124"/>
      <c r="C32" s="124"/>
      <c r="D32" s="124"/>
      <c r="E32" s="124"/>
      <c r="F32" s="124"/>
      <c r="G32" s="124"/>
      <c r="H32" s="124"/>
      <c r="I32" s="124"/>
      <c r="J32" s="124"/>
      <c r="K32" s="23"/>
      <c r="M32" s="65"/>
      <c r="N32" s="65"/>
      <c r="O32" s="65"/>
      <c r="P32" s="65"/>
      <c r="Q32" s="65"/>
      <c r="R32" s="66"/>
      <c r="S32" s="66"/>
      <c r="T32" s="62"/>
      <c r="U32" s="62"/>
      <c r="V32" s="62"/>
      <c r="W32" s="62"/>
      <c r="X32" s="62"/>
      <c r="Y32" s="62"/>
    </row>
    <row r="33" spans="1:25" s="5" customFormat="1" ht="12.75" customHeight="1" x14ac:dyDescent="0.2">
      <c r="A33" s="23"/>
      <c r="B33" s="124"/>
      <c r="C33" s="124"/>
      <c r="D33" s="124"/>
      <c r="E33" s="124"/>
      <c r="F33" s="124"/>
      <c r="G33" s="124"/>
      <c r="H33" s="124"/>
      <c r="I33" s="124"/>
      <c r="J33" s="124"/>
      <c r="K33" s="23"/>
      <c r="M33" s="65"/>
      <c r="N33" s="65"/>
      <c r="O33" s="65"/>
      <c r="P33" s="65"/>
      <c r="Q33" s="65"/>
      <c r="R33" s="66"/>
      <c r="S33" s="66"/>
      <c r="T33" s="62"/>
      <c r="U33" s="62"/>
      <c r="V33" s="62"/>
      <c r="W33" s="62"/>
      <c r="X33" s="62"/>
      <c r="Y33" s="62"/>
    </row>
    <row r="34" spans="1:25" s="5" customFormat="1" ht="12.75" x14ac:dyDescent="0.2">
      <c r="A34" s="23"/>
      <c r="B34" s="71"/>
      <c r="C34" s="71"/>
      <c r="D34" s="126" t="s">
        <v>31</v>
      </c>
      <c r="E34" s="126"/>
      <c r="F34" s="126"/>
      <c r="G34" s="126"/>
      <c r="H34" s="126"/>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4" t="s">
        <v>40</v>
      </c>
      <c r="C38" s="124"/>
      <c r="D38" s="124"/>
      <c r="E38" s="124"/>
      <c r="F38" s="124"/>
      <c r="G38" s="124"/>
      <c r="H38" s="124"/>
      <c r="I38" s="124"/>
      <c r="J38" s="124"/>
      <c r="K38" s="23"/>
      <c r="M38" s="65"/>
      <c r="N38" s="65"/>
      <c r="O38" s="65"/>
      <c r="P38" s="65"/>
      <c r="Q38" s="65"/>
      <c r="R38" s="66"/>
      <c r="S38" s="66"/>
      <c r="T38" s="62"/>
      <c r="U38" s="62"/>
      <c r="V38" s="62"/>
      <c r="W38" s="62"/>
      <c r="X38" s="62"/>
      <c r="Y38" s="62"/>
    </row>
    <row r="39" spans="1:25" s="5" customFormat="1" ht="12.75" x14ac:dyDescent="0.2">
      <c r="A39" s="23"/>
      <c r="B39" s="124"/>
      <c r="C39" s="124"/>
      <c r="D39" s="124"/>
      <c r="E39" s="124"/>
      <c r="F39" s="124"/>
      <c r="G39" s="124"/>
      <c r="H39" s="124"/>
      <c r="I39" s="124"/>
      <c r="J39" s="124"/>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4" t="s">
        <v>41</v>
      </c>
      <c r="C41" s="124"/>
      <c r="D41" s="124"/>
      <c r="E41" s="124"/>
      <c r="F41" s="124"/>
      <c r="G41" s="124"/>
      <c r="H41" s="124"/>
      <c r="I41" s="124"/>
      <c r="J41" s="124"/>
      <c r="K41" s="23"/>
      <c r="M41" s="65"/>
      <c r="N41" s="65"/>
      <c r="O41" s="65"/>
      <c r="P41" s="65"/>
      <c r="Q41" s="65"/>
      <c r="R41" s="66"/>
      <c r="S41" s="66"/>
      <c r="T41" s="62"/>
      <c r="U41" s="62"/>
      <c r="V41" s="62"/>
      <c r="W41" s="62"/>
      <c r="X41" s="62"/>
      <c r="Y41" s="62"/>
    </row>
    <row r="42" spans="1:25" s="5" customFormat="1" ht="12.75" x14ac:dyDescent="0.2">
      <c r="A42" s="23"/>
      <c r="B42" s="124"/>
      <c r="C42" s="124"/>
      <c r="D42" s="124"/>
      <c r="E42" s="124"/>
      <c r="F42" s="124"/>
      <c r="G42" s="124"/>
      <c r="H42" s="124"/>
      <c r="I42" s="124"/>
      <c r="J42" s="124"/>
      <c r="K42" s="23"/>
      <c r="M42" s="65"/>
      <c r="N42" s="65"/>
      <c r="O42" s="65"/>
      <c r="P42" s="65"/>
      <c r="Q42" s="65"/>
      <c r="R42" s="66"/>
      <c r="S42" s="66"/>
      <c r="T42" s="62"/>
      <c r="U42" s="62"/>
      <c r="V42" s="62"/>
      <c r="W42" s="62"/>
      <c r="X42" s="62"/>
      <c r="Y42" s="62"/>
    </row>
    <row r="43" spans="1:25" s="5" customFormat="1" ht="12.75" x14ac:dyDescent="0.2">
      <c r="A43" s="23"/>
      <c r="B43" s="124"/>
      <c r="C43" s="124"/>
      <c r="D43" s="124"/>
      <c r="E43" s="124"/>
      <c r="F43" s="124"/>
      <c r="G43" s="124"/>
      <c r="H43" s="124"/>
      <c r="I43" s="124"/>
      <c r="J43" s="124"/>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4" t="s">
        <v>35</v>
      </c>
      <c r="C45" s="124"/>
      <c r="D45" s="124"/>
      <c r="E45" s="124"/>
      <c r="F45" s="124"/>
      <c r="G45" s="124"/>
      <c r="H45" s="124"/>
      <c r="I45" s="124"/>
      <c r="J45" s="124"/>
      <c r="K45" s="23"/>
      <c r="M45" s="65"/>
      <c r="N45" s="65"/>
      <c r="O45" s="65"/>
      <c r="P45" s="65"/>
      <c r="Q45" s="65"/>
      <c r="R45" s="66"/>
      <c r="S45" s="66"/>
      <c r="T45" s="62"/>
      <c r="U45" s="62"/>
      <c r="V45" s="62"/>
      <c r="W45" s="62"/>
      <c r="X45" s="62"/>
      <c r="Y45" s="62"/>
    </row>
    <row r="46" spans="1:25" s="5" customFormat="1" ht="12.75" x14ac:dyDescent="0.2">
      <c r="A46" s="23"/>
      <c r="B46" s="124"/>
      <c r="C46" s="124"/>
      <c r="D46" s="124"/>
      <c r="E46" s="124"/>
      <c r="F46" s="124"/>
      <c r="G46" s="124"/>
      <c r="H46" s="124"/>
      <c r="I46" s="124"/>
      <c r="J46" s="124"/>
      <c r="K46" s="23"/>
      <c r="M46" s="65"/>
      <c r="N46" s="65"/>
      <c r="O46" s="65"/>
      <c r="P46" s="65"/>
      <c r="Q46" s="65"/>
      <c r="R46" s="66"/>
      <c r="S46" s="66"/>
      <c r="T46" s="62"/>
      <c r="U46" s="62"/>
      <c r="V46" s="62"/>
      <c r="W46" s="62"/>
      <c r="X46" s="62"/>
      <c r="Y46" s="62"/>
    </row>
    <row r="47" spans="1:25" s="5" customFormat="1" ht="12.75" x14ac:dyDescent="0.2">
      <c r="A47" s="23"/>
      <c r="B47" s="124"/>
      <c r="C47" s="124"/>
      <c r="D47" s="124"/>
      <c r="E47" s="124"/>
      <c r="F47" s="124"/>
      <c r="G47" s="124"/>
      <c r="H47" s="124"/>
      <c r="I47" s="124"/>
      <c r="J47" s="124"/>
      <c r="K47" s="23"/>
      <c r="M47" s="65"/>
      <c r="N47" s="65"/>
      <c r="O47" s="65"/>
      <c r="P47" s="65"/>
      <c r="Q47" s="65"/>
      <c r="R47" s="66"/>
      <c r="S47" s="66"/>
      <c r="T47" s="62"/>
      <c r="U47" s="62"/>
      <c r="V47" s="62"/>
      <c r="W47" s="62"/>
      <c r="X47" s="62"/>
      <c r="Y47" s="62"/>
    </row>
    <row r="48" spans="1:25" s="5" customFormat="1" ht="12.75" customHeight="1" x14ac:dyDescent="0.2">
      <c r="A48" s="23"/>
      <c r="B48" s="124"/>
      <c r="C48" s="124"/>
      <c r="D48" s="124"/>
      <c r="E48" s="124"/>
      <c r="F48" s="124"/>
      <c r="G48" s="124"/>
      <c r="H48" s="124"/>
      <c r="I48" s="124"/>
      <c r="J48" s="124"/>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2"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25" t="s">
        <v>44</v>
      </c>
      <c r="C54" s="125"/>
      <c r="D54" s="125"/>
      <c r="E54" s="125"/>
      <c r="F54" s="125"/>
      <c r="G54" s="125"/>
      <c r="H54" s="125"/>
      <c r="I54" s="125"/>
      <c r="J54" s="125"/>
      <c r="K54" s="23"/>
      <c r="M54" s="65"/>
      <c r="N54" s="65"/>
      <c r="O54" s="65"/>
      <c r="P54" s="65"/>
      <c r="Q54" s="65"/>
      <c r="R54" s="66"/>
      <c r="S54" s="66"/>
      <c r="T54" s="62"/>
      <c r="U54" s="62"/>
      <c r="V54" s="62"/>
      <c r="W54" s="62"/>
      <c r="X54" s="62"/>
      <c r="Y54" s="62"/>
    </row>
    <row r="55" spans="1:25" s="5" customFormat="1" ht="12.75" x14ac:dyDescent="0.2">
      <c r="A55" s="23"/>
      <c r="B55" s="125"/>
      <c r="C55" s="125"/>
      <c r="D55" s="125"/>
      <c r="E55" s="125"/>
      <c r="F55" s="125"/>
      <c r="G55" s="125"/>
      <c r="H55" s="125"/>
      <c r="I55" s="125"/>
      <c r="J55" s="125"/>
      <c r="K55" s="23"/>
      <c r="M55" s="65"/>
      <c r="N55" s="65"/>
      <c r="O55" s="65"/>
      <c r="P55" s="65"/>
      <c r="Q55" s="65"/>
      <c r="R55" s="66"/>
      <c r="S55" s="66"/>
      <c r="T55" s="62"/>
      <c r="U55" s="62"/>
      <c r="V55" s="62"/>
      <c r="W55" s="62"/>
      <c r="X55" s="62"/>
      <c r="Y55" s="62"/>
    </row>
    <row r="56" spans="1:25" s="5" customFormat="1" ht="12.75" x14ac:dyDescent="0.2">
      <c r="A56" s="23"/>
      <c r="B56" s="125"/>
      <c r="C56" s="125"/>
      <c r="D56" s="125"/>
      <c r="E56" s="125"/>
      <c r="F56" s="125"/>
      <c r="G56" s="125"/>
      <c r="H56" s="125"/>
      <c r="I56" s="125"/>
      <c r="J56" s="125"/>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3"/>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2"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760"/>
  <sheetViews>
    <sheetView tabSelected="1" view="pageBreakPreview" zoomScale="145" zoomScaleNormal="100" zoomScaleSheetLayoutView="145" workbookViewId="0">
      <selection activeCell="C1" sqref="C1:C2"/>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75</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73</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S. Abbott</v>
      </c>
      <c r="H8" s="15"/>
      <c r="I8" s="7" t="s">
        <v>8</v>
      </c>
      <c r="J8" s="16" t="str">
        <f>$G$2</f>
        <v>AA-SM-026-105</v>
      </c>
      <c r="K8" s="17"/>
      <c r="L8" s="18"/>
      <c r="M8" s="9"/>
      <c r="N8" s="9"/>
      <c r="O8" s="9"/>
      <c r="P8" s="9"/>
      <c r="Q8" s="11"/>
      <c r="R8" s="12"/>
      <c r="S8" s="36"/>
      <c r="T8" s="35"/>
    </row>
    <row r="9" spans="1:35" s="5" customFormat="1" ht="12.75" x14ac:dyDescent="0.2">
      <c r="E9" s="7" t="s">
        <v>2</v>
      </c>
      <c r="F9" s="15" t="str">
        <f>$C$2</f>
        <v>R. Abbott</v>
      </c>
      <c r="H9" s="15"/>
      <c r="I9" s="7" t="s">
        <v>9</v>
      </c>
      <c r="J9" s="17" t="str">
        <f>$G$3</f>
        <v>IR</v>
      </c>
      <c r="K9" s="17"/>
      <c r="L9" s="18"/>
      <c r="M9" s="9">
        <v>1</v>
      </c>
      <c r="N9" s="9"/>
      <c r="O9" s="9"/>
      <c r="P9" s="9"/>
      <c r="Q9" s="11"/>
      <c r="R9" s="12"/>
      <c r="S9" s="36"/>
      <c r="T9" s="35"/>
    </row>
    <row r="10" spans="1:35" s="5" customFormat="1" ht="12.75" x14ac:dyDescent="0.2">
      <c r="E10" s="7" t="s">
        <v>3</v>
      </c>
      <c r="F10" s="15" t="str">
        <f>$C$3</f>
        <v>4/15/2013</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BEAM ANALYSIS - TENSION FLEXURE - FIXED BOTH ENDS MID SPAN LOAD</v>
      </c>
      <c r="C12" s="73"/>
      <c r="D12" s="73"/>
      <c r="E12" s="74"/>
      <c r="F12" s="73"/>
      <c r="G12" s="73"/>
      <c r="H12" s="73"/>
      <c r="I12" s="73"/>
      <c r="J12" s="73"/>
      <c r="K12" s="73"/>
      <c r="L12" s="30"/>
      <c r="M12" s="37"/>
      <c r="N12" s="38"/>
      <c r="O12" s="38"/>
      <c r="P12" s="38"/>
      <c r="Q12" s="38"/>
      <c r="R12" s="37"/>
      <c r="S12" s="37"/>
      <c r="T12" s="39"/>
    </row>
    <row r="13" spans="1:35" s="26" customFormat="1" ht="12.75" x14ac:dyDescent="0.2">
      <c r="A13" s="75"/>
      <c r="B13" s="127" t="s">
        <v>72</v>
      </c>
      <c r="C13" s="127"/>
      <c r="D13" s="127"/>
      <c r="E13" s="75" t="s">
        <v>74</v>
      </c>
      <c r="F13" s="5"/>
      <c r="G13" s="5"/>
      <c r="H13" s="5"/>
      <c r="I13" s="5"/>
      <c r="J13" s="5"/>
      <c r="K13" s="5"/>
      <c r="L13" s="29"/>
      <c r="M13" s="27"/>
      <c r="N13" s="27"/>
      <c r="O13" s="27"/>
      <c r="P13" s="27"/>
      <c r="Q13" s="27"/>
      <c r="R13" s="27"/>
      <c r="S13" s="27"/>
      <c r="T13" s="27"/>
    </row>
    <row r="14" spans="1:35" s="26" customFormat="1" ht="12.75" x14ac:dyDescent="0.2">
      <c r="A14" s="5"/>
      <c r="B14" s="123"/>
      <c r="C14" s="123"/>
      <c r="D14" s="123"/>
      <c r="E14" s="123"/>
      <c r="F14" s="1"/>
      <c r="G14" s="1"/>
      <c r="H14" s="1"/>
      <c r="I14" s="1"/>
      <c r="J14" s="1"/>
      <c r="K14" s="1"/>
      <c r="M14" s="27"/>
      <c r="N14" s="27"/>
      <c r="O14" s="27"/>
      <c r="P14" s="27"/>
      <c r="Q14" s="27"/>
      <c r="R14" s="27"/>
      <c r="S14" s="27"/>
      <c r="T14" s="27"/>
    </row>
    <row r="15" spans="1:35" s="26" customFormat="1" ht="12.75" x14ac:dyDescent="0.2">
      <c r="A15" s="5"/>
      <c r="B15" s="1"/>
      <c r="C15" s="119"/>
      <c r="D15" s="1"/>
      <c r="E15" s="1"/>
      <c r="F15" s="5"/>
      <c r="G15" s="5"/>
      <c r="H15" s="5"/>
      <c r="I15" s="5"/>
      <c r="J15" s="5"/>
      <c r="K15" s="5"/>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5"/>
      <c r="B16" s="1"/>
      <c r="C16" s="1"/>
      <c r="D16" s="1"/>
      <c r="E16" s="2"/>
      <c r="F16" s="15" t="s">
        <v>71</v>
      </c>
      <c r="G16" s="7" t="s">
        <v>70</v>
      </c>
      <c r="H16" s="122">
        <v>28000000</v>
      </c>
      <c r="I16" s="78" t="s">
        <v>69</v>
      </c>
      <c r="J16" s="5"/>
      <c r="K16" s="62"/>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5"/>
      <c r="B17" s="5"/>
      <c r="C17" s="5"/>
      <c r="D17" s="5"/>
      <c r="E17" s="5"/>
      <c r="F17" s="5"/>
      <c r="G17" s="7" t="s">
        <v>68</v>
      </c>
      <c r="H17" s="120">
        <v>0.8</v>
      </c>
      <c r="I17" s="78" t="s">
        <v>67</v>
      </c>
      <c r="J17" s="5"/>
      <c r="K17" s="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5"/>
      <c r="B18" s="5"/>
      <c r="C18" s="5"/>
      <c r="D18" s="5"/>
      <c r="E18" s="5"/>
      <c r="F18" s="5"/>
      <c r="G18" s="7" t="s">
        <v>66</v>
      </c>
      <c r="H18" s="120">
        <v>20</v>
      </c>
      <c r="I18" s="78" t="s">
        <v>65</v>
      </c>
      <c r="J18" s="5"/>
      <c r="K18" s="62"/>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5"/>
      <c r="B19" s="1"/>
      <c r="C19" s="5"/>
      <c r="D19" s="5"/>
      <c r="E19" s="5"/>
      <c r="F19" s="5"/>
      <c r="G19" s="7" t="s">
        <v>64</v>
      </c>
      <c r="H19" s="120">
        <v>5000</v>
      </c>
      <c r="I19" s="5" t="s">
        <v>63</v>
      </c>
      <c r="J19" s="5"/>
      <c r="K19" s="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5"/>
      <c r="B20" s="1"/>
      <c r="C20" s="5"/>
      <c r="D20" s="5"/>
      <c r="E20" s="5"/>
      <c r="F20" s="112"/>
      <c r="G20" s="7" t="s">
        <v>62</v>
      </c>
      <c r="H20" s="120">
        <v>15000</v>
      </c>
      <c r="I20" s="5" t="s">
        <v>61</v>
      </c>
      <c r="J20" s="5"/>
      <c r="K20" s="5"/>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5"/>
      <c r="B21" s="1"/>
      <c r="C21" s="119"/>
      <c r="D21" s="112"/>
      <c r="E21" s="121"/>
      <c r="F21" s="112"/>
      <c r="G21" s="7"/>
      <c r="H21" s="120"/>
      <c r="I21" s="5"/>
      <c r="J21" s="5"/>
      <c r="K21" s="62"/>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5"/>
      <c r="B22" s="1"/>
      <c r="C22" s="1"/>
      <c r="D22" s="112"/>
      <c r="E22" s="121"/>
      <c r="F22" s="115"/>
      <c r="G22" s="5"/>
      <c r="H22" s="5"/>
      <c r="I22" s="5"/>
      <c r="J22" s="5"/>
      <c r="K22" s="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5"/>
      <c r="B23" s="1"/>
      <c r="C23" s="1"/>
      <c r="D23" s="5"/>
      <c r="E23" s="5"/>
      <c r="F23" s="5"/>
      <c r="G23" s="7"/>
      <c r="H23" s="120"/>
      <c r="I23" s="5"/>
      <c r="J23" s="5"/>
      <c r="K23" s="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5"/>
      <c r="B24" s="1"/>
      <c r="C24" s="1"/>
      <c r="D24" s="112"/>
      <c r="E24" s="5"/>
      <c r="F24" s="5"/>
      <c r="G24" s="113"/>
      <c r="H24" s="120"/>
      <c r="I24" s="5"/>
      <c r="J24" s="5"/>
      <c r="K24" s="62"/>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5"/>
      <c r="B25" s="119" t="s">
        <v>60</v>
      </c>
      <c r="C25" s="5"/>
      <c r="D25" s="5"/>
      <c r="E25" s="108"/>
      <c r="F25" s="1"/>
      <c r="G25" s="5"/>
      <c r="H25" s="5"/>
      <c r="I25" s="5"/>
      <c r="J25" s="112"/>
      <c r="K25" s="1"/>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
      <c r="B26" s="7" t="s">
        <v>59</v>
      </c>
      <c r="C26" s="5" t="str">
        <f ca="1">[1]!xlv(C28)</f>
        <v>√[E × I / P]</v>
      </c>
      <c r="D26" s="118"/>
      <c r="E26" s="108"/>
      <c r="F26" s="108"/>
      <c r="G26" s="5"/>
      <c r="H26" s="5"/>
      <c r="I26" s="5"/>
      <c r="J26" s="117"/>
      <c r="K26" s="1"/>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
      <c r="B27" s="7" t="s">
        <v>54</v>
      </c>
      <c r="C27" s="5" t="str">
        <f>[1]!xln(C28)</f>
        <v>√[(2.8E+07) × 0.8 / 5000]</v>
      </c>
      <c r="D27" s="5"/>
      <c r="E27" s="5"/>
      <c r="F27" s="5"/>
      <c r="G27" s="5"/>
      <c r="H27" s="115"/>
      <c r="I27" s="115"/>
      <c r="J27" s="1"/>
      <c r="K27" s="1"/>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
      <c r="B28" s="7" t="s">
        <v>59</v>
      </c>
      <c r="C28" s="42">
        <f>SQRT(H16*H17/H19)</f>
        <v>66.932802122726045</v>
      </c>
      <c r="D28" s="5"/>
      <c r="E28" s="5"/>
      <c r="F28" s="5"/>
      <c r="G28" s="115"/>
      <c r="H28" s="5"/>
      <c r="I28" s="5"/>
      <c r="J28" s="5"/>
      <c r="K28" s="1"/>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
      <c r="B29" s="5"/>
      <c r="C29" s="42"/>
      <c r="D29" s="5"/>
      <c r="E29" s="5"/>
      <c r="F29" s="5"/>
      <c r="G29" s="5"/>
      <c r="H29" s="5"/>
      <c r="I29" s="5"/>
      <c r="J29" s="5"/>
      <c r="K29" s="1"/>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
      <c r="B30" s="7" t="s">
        <v>58</v>
      </c>
      <c r="C30" s="42" t="str">
        <f ca="1">[1]!xlv(C32)</f>
        <v>L / j</v>
      </c>
      <c r="D30" s="5"/>
      <c r="E30" s="2"/>
      <c r="F30" s="5"/>
      <c r="G30" s="5"/>
      <c r="H30" s="113"/>
      <c r="I30" s="113"/>
      <c r="J30" s="112"/>
      <c r="K30" s="1"/>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
      <c r="B31" s="7" t="s">
        <v>54</v>
      </c>
      <c r="C31" s="42" t="str">
        <f>[1]!xln(C32)</f>
        <v>20 / 66.9</v>
      </c>
      <c r="D31" s="5"/>
      <c r="E31" s="7"/>
      <c r="F31" s="5"/>
      <c r="G31" s="5"/>
      <c r="H31" s="113"/>
      <c r="I31" s="113"/>
      <c r="J31" s="112"/>
      <c r="K31" s="1"/>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
      <c r="B32" s="7" t="s">
        <v>58</v>
      </c>
      <c r="C32" s="42">
        <f>H18/C28</f>
        <v>0.29880715233359839</v>
      </c>
      <c r="D32" s="5"/>
      <c r="E32" s="2"/>
      <c r="F32" s="116"/>
      <c r="G32" s="5"/>
      <c r="H32" s="113"/>
      <c r="I32" s="113"/>
      <c r="J32" s="112"/>
      <c r="K32" s="1"/>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1"/>
      <c r="B33" s="5"/>
      <c r="C33" s="42"/>
      <c r="D33" s="5"/>
      <c r="E33" s="5"/>
      <c r="F33" s="5"/>
      <c r="G33" s="113"/>
      <c r="H33" s="113"/>
      <c r="I33" s="113"/>
      <c r="J33" s="112"/>
      <c r="K33" s="1"/>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4.25" x14ac:dyDescent="0.25">
      <c r="A34" s="1"/>
      <c r="B34" s="7" t="s">
        <v>57</v>
      </c>
      <c r="C34" s="42" t="str">
        <f ca="1">[1]!xlv(C36)</f>
        <v>(W × j) / 2 × ((COSH[U / 2] - 1) / (SINH[U / 2]))</v>
      </c>
      <c r="D34" s="5"/>
      <c r="E34" s="5"/>
      <c r="F34" s="115"/>
      <c r="G34" s="113"/>
      <c r="H34" s="5"/>
      <c r="I34" s="5"/>
      <c r="J34" s="5"/>
      <c r="K34" s="1"/>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5"/>
      <c r="B35" s="7" t="s">
        <v>54</v>
      </c>
      <c r="C35" s="42" t="str">
        <f>[1]!xln(C36)</f>
        <v>(15000 × 66.9) / 2 × ((COSH[0.299 / 2] - 1) / (SINH[0.299 / 2]))</v>
      </c>
      <c r="D35" s="114"/>
      <c r="E35" s="108"/>
      <c r="F35" s="5"/>
      <c r="G35" s="113"/>
      <c r="H35" s="5"/>
      <c r="I35" s="5"/>
      <c r="J35" s="5"/>
      <c r="K35" s="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4.25" x14ac:dyDescent="0.25">
      <c r="A36" s="5"/>
      <c r="B36" s="7" t="s">
        <v>57</v>
      </c>
      <c r="C36" s="85">
        <f>(H20*C28)/2*((COSH(C32/2)-1)/(SINH(C32/2)))</f>
        <v>37430.400886750242</v>
      </c>
      <c r="D36" s="5" t="s">
        <v>55</v>
      </c>
      <c r="E36" s="5"/>
      <c r="F36" s="5"/>
      <c r="G36" s="5"/>
      <c r="H36" s="110"/>
      <c r="I36" s="110"/>
      <c r="J36" s="112"/>
      <c r="K36" s="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5"/>
      <c r="B37" s="5"/>
      <c r="C37" s="111"/>
      <c r="D37" s="5"/>
      <c r="E37" s="5"/>
      <c r="F37" s="5"/>
      <c r="G37" s="110"/>
      <c r="H37" s="5"/>
      <c r="I37" s="109"/>
      <c r="J37" s="5"/>
      <c r="K37" s="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5"/>
      <c r="B38" s="7" t="s">
        <v>56</v>
      </c>
      <c r="C38" s="107" t="str">
        <f ca="1">[1]!xlv(C41)</f>
        <v>(W × j) / 2 × (((1 - COSH[U / 2]) / (SINH[U / 2] × COSH[U / 2])) + TANH[U / 2])</v>
      </c>
      <c r="D38" s="106"/>
      <c r="E38" s="108"/>
      <c r="F38" s="5"/>
      <c r="G38" s="5"/>
      <c r="H38" s="5"/>
      <c r="I38" s="5"/>
      <c r="J38" s="5"/>
      <c r="K38" s="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5"/>
      <c r="B39" s="7" t="s">
        <v>54</v>
      </c>
      <c r="C39" s="128" t="str">
        <f>[1]!xln(C41)</f>
        <v>(15000 × 66.9) / 2 × (((1 - COSH[0.299 / 2]) / (SINH[0.299 / 2] × COSH[0.299 / 2])) + TANH[0.299 / 2])</v>
      </c>
      <c r="D39" s="128"/>
      <c r="E39" s="128"/>
      <c r="F39" s="128"/>
      <c r="G39" s="128"/>
      <c r="H39" s="128"/>
      <c r="I39" s="128"/>
      <c r="J39" s="128"/>
      <c r="K39" s="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5"/>
      <c r="B40" s="5"/>
      <c r="C40" s="128"/>
      <c r="D40" s="128"/>
      <c r="E40" s="128"/>
      <c r="F40" s="128"/>
      <c r="G40" s="128"/>
      <c r="H40" s="128"/>
      <c r="I40" s="128"/>
      <c r="J40" s="128"/>
      <c r="K40" s="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5"/>
      <c r="B41" s="7" t="s">
        <v>56</v>
      </c>
      <c r="C41" s="107">
        <f>(H20*C28)/2*(((1-COSH(C32/2))/(SINH(C32/2)*COSH(C32/2)))+TANH(C32/2))</f>
        <v>37430.400886750824</v>
      </c>
      <c r="D41" s="5" t="s">
        <v>55</v>
      </c>
      <c r="E41" s="5" t="s">
        <v>51</v>
      </c>
      <c r="F41" s="5"/>
      <c r="G41" s="5"/>
      <c r="H41" s="5"/>
      <c r="I41" s="5"/>
      <c r="J41" s="5"/>
      <c r="K41" s="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5"/>
      <c r="B42" s="7"/>
      <c r="C42" s="5"/>
      <c r="D42" s="5"/>
      <c r="E42" s="5"/>
      <c r="F42" s="5"/>
      <c r="G42" s="5"/>
      <c r="H42" s="5"/>
      <c r="I42" s="5"/>
      <c r="J42" s="5"/>
      <c r="K42" s="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5"/>
      <c r="B43" s="2" t="s">
        <v>53</v>
      </c>
      <c r="C43" s="42" t="str">
        <f ca="1">[1]!xlv(C46)</f>
        <v xml:space="preserve"> - W × j / (2 × P) × (U / 2 - TANH[U / 2] - ((1 - COSH[U / 2])² / (SINH[U / 2] × COSH[U / 2])))</v>
      </c>
      <c r="D43" s="106"/>
      <c r="E43" s="5"/>
      <c r="F43" s="5"/>
      <c r="G43" s="5"/>
      <c r="H43" s="5"/>
      <c r="I43" s="5"/>
      <c r="J43" s="5"/>
      <c r="K43" s="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5"/>
      <c r="B44" s="7" t="s">
        <v>54</v>
      </c>
      <c r="C44" s="129" t="str">
        <f>[1]!xln(C46)</f>
        <v xml:space="preserve"> - 15000 × 66.9 / (2 × 5000) × (0.299 / 2 - TANH[0.299 / 2] - ((1 - COSH[0.299 / 2])² / (SINH[0.299 / 2] × COSH[0.299 / 2])))</v>
      </c>
      <c r="D44" s="129"/>
      <c r="E44" s="129"/>
      <c r="F44" s="129"/>
      <c r="G44" s="129"/>
      <c r="H44" s="129"/>
      <c r="I44" s="129"/>
      <c r="J44" s="129"/>
      <c r="K44" s="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5"/>
      <c r="B45" s="5"/>
      <c r="C45" s="129"/>
      <c r="D45" s="129"/>
      <c r="E45" s="129"/>
      <c r="F45" s="129"/>
      <c r="G45" s="129"/>
      <c r="H45" s="129"/>
      <c r="I45" s="129"/>
      <c r="J45" s="129"/>
      <c r="K45" s="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5"/>
      <c r="B46" s="2" t="s">
        <v>53</v>
      </c>
      <c r="C46" s="105">
        <f>-H20*C28/(2*H19)*(C32/2-TANH(C32/2)-((1-COSH(C32/2))^2/(SINH(C32/2)*COSH(C32/2))))</f>
        <v>-2.7839645299785661E-2</v>
      </c>
      <c r="D46" s="5" t="s">
        <v>52</v>
      </c>
      <c r="E46" s="5" t="s">
        <v>51</v>
      </c>
      <c r="F46" s="5"/>
      <c r="G46" s="5"/>
      <c r="H46" s="5"/>
      <c r="I46" s="5"/>
      <c r="J46" s="5"/>
      <c r="K46" s="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5"/>
      <c r="B47" s="5"/>
      <c r="C47" s="5"/>
      <c r="D47" s="5"/>
      <c r="E47" s="5"/>
      <c r="F47" s="5"/>
      <c r="G47" s="5"/>
      <c r="H47" s="5"/>
      <c r="I47" s="5"/>
      <c r="J47" s="5"/>
      <c r="K47" s="5"/>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79"/>
      <c r="B48" s="77"/>
      <c r="C48" s="85"/>
      <c r="D48" s="75"/>
      <c r="E48" s="75"/>
      <c r="F48" s="79"/>
      <c r="G48" s="83"/>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6"/>
      <c r="D49" s="82"/>
      <c r="E49" s="81"/>
      <c r="F49" s="75"/>
      <c r="G49" s="86"/>
      <c r="H49" s="78"/>
      <c r="I49" s="87"/>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4"/>
      <c r="C50" s="85"/>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88"/>
      <c r="D51" s="75"/>
      <c r="E51" s="75"/>
      <c r="F51" s="80"/>
      <c r="G51" s="75"/>
      <c r="H51" s="75"/>
      <c r="I51" s="80"/>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89"/>
      <c r="D52" s="75"/>
      <c r="E52" s="76"/>
      <c r="F52" s="80"/>
      <c r="G52" s="75"/>
      <c r="H52" s="75"/>
      <c r="I52" s="80"/>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90"/>
      <c r="C53" s="80"/>
      <c r="D53" s="80"/>
      <c r="E53" s="76"/>
      <c r="F53" s="80"/>
      <c r="G53" s="75"/>
      <c r="H53" s="75"/>
      <c r="I53" s="80"/>
      <c r="J53" s="75"/>
      <c r="K53" s="75"/>
      <c r="L53" s="30"/>
      <c r="M53" s="27"/>
      <c r="N53" s="27"/>
      <c r="O53" s="27"/>
      <c r="P53" s="27"/>
      <c r="Q53" s="27"/>
      <c r="R53" s="27"/>
      <c r="S53" s="27"/>
      <c r="T53" s="27"/>
      <c r="U53" s="30"/>
      <c r="V53" s="40"/>
      <c r="W53" s="40"/>
      <c r="X53" s="30"/>
      <c r="Y53" s="18"/>
      <c r="Z53" s="51"/>
      <c r="AA53" s="55"/>
      <c r="AB53" s="51"/>
      <c r="AC53" s="5"/>
      <c r="AD53" s="5"/>
      <c r="AE53" s="5"/>
      <c r="AF53" s="5"/>
      <c r="AG53" s="5"/>
      <c r="AH53" s="5"/>
      <c r="AI53" s="5"/>
    </row>
    <row r="54" spans="1:35" s="28" customFormat="1" ht="12.75" x14ac:dyDescent="0.2">
      <c r="A54" s="75"/>
      <c r="B54" s="80"/>
      <c r="C54" s="80"/>
      <c r="D54" s="76"/>
      <c r="E54" s="80"/>
      <c r="F54" s="75"/>
      <c r="G54" s="75"/>
      <c r="H54" s="80"/>
      <c r="I54" s="75"/>
      <c r="J54" s="75"/>
      <c r="K54" s="75"/>
      <c r="L54" s="30"/>
      <c r="M54" s="27"/>
      <c r="N54" s="27"/>
      <c r="O54" s="27"/>
      <c r="P54" s="27"/>
      <c r="Q54" s="27"/>
      <c r="R54" s="27"/>
      <c r="S54" s="27"/>
      <c r="T54" s="27"/>
      <c r="U54" s="30"/>
      <c r="V54" s="40"/>
      <c r="W54" s="40"/>
      <c r="X54" s="30"/>
      <c r="Y54" s="18"/>
      <c r="Z54" s="5"/>
      <c r="AA54" s="41"/>
      <c r="AB54" s="5"/>
      <c r="AC54" s="5"/>
      <c r="AD54" s="5"/>
      <c r="AE54" s="5"/>
      <c r="AF54" s="5"/>
      <c r="AG54" s="5"/>
      <c r="AH54" s="5"/>
      <c r="AI54" s="5"/>
    </row>
    <row r="55" spans="1:35" s="28" customFormat="1" ht="12.75" x14ac:dyDescent="0.2">
      <c r="A55" s="5"/>
      <c r="B55" s="5"/>
      <c r="C55" s="46"/>
      <c r="D55" s="46"/>
      <c r="E55" s="46"/>
      <c r="F55" s="46"/>
      <c r="G55" s="5"/>
      <c r="H55" s="46"/>
      <c r="I55" s="46"/>
      <c r="J55" s="5"/>
      <c r="K55" s="5"/>
      <c r="L55" s="30"/>
      <c r="M55" s="27"/>
      <c r="N55" s="27"/>
      <c r="O55" s="27"/>
      <c r="P55" s="27"/>
      <c r="Q55" s="27"/>
      <c r="R55" s="27"/>
      <c r="S55" s="27"/>
      <c r="T55" s="27"/>
      <c r="U55" s="30"/>
      <c r="V55" s="40"/>
      <c r="W55" s="40"/>
      <c r="X55" s="30"/>
      <c r="Y55" s="5"/>
      <c r="Z55" s="5"/>
      <c r="AA55" s="5"/>
      <c r="AB55" s="5"/>
      <c r="AC55" s="5"/>
      <c r="AD55" s="5"/>
      <c r="AE55" s="5"/>
      <c r="AF55" s="5"/>
      <c r="AG55" s="5"/>
      <c r="AH55" s="5"/>
      <c r="AI55" s="5"/>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40"/>
      <c r="W56" s="40"/>
      <c r="X56" s="30"/>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03"/>
      <c r="B61" s="94"/>
      <c r="C61" s="94"/>
      <c r="D61" s="94"/>
      <c r="E61" s="94"/>
      <c r="F61" s="94"/>
      <c r="G61" s="95"/>
      <c r="H61" s="95"/>
      <c r="I61" s="95"/>
      <c r="J61" s="95"/>
      <c r="K61" s="96"/>
      <c r="L61" s="30"/>
      <c r="M61" s="27"/>
      <c r="N61" s="27"/>
      <c r="O61" s="27"/>
      <c r="P61" s="27"/>
      <c r="Q61" s="27"/>
      <c r="R61" s="27"/>
      <c r="S61" s="27"/>
      <c r="T61" s="27"/>
      <c r="U61" s="30"/>
      <c r="V61" s="30"/>
      <c r="W61" s="30"/>
      <c r="X61" s="30"/>
    </row>
    <row r="62" spans="1:35" s="28" customFormat="1" ht="12.75" x14ac:dyDescent="0.2">
      <c r="A62" s="97"/>
      <c r="B62" s="97"/>
      <c r="C62" s="97"/>
      <c r="D62" s="98"/>
      <c r="E62" s="98"/>
      <c r="F62" s="99"/>
      <c r="G62" s="104"/>
      <c r="H62" s="100"/>
      <c r="I62" s="101"/>
      <c r="J62" s="101"/>
      <c r="K62" s="102"/>
      <c r="L62" s="30"/>
      <c r="M62" s="27"/>
      <c r="N62" s="27"/>
      <c r="O62" s="27"/>
      <c r="P62" s="27"/>
      <c r="Q62" s="27"/>
      <c r="R62" s="27"/>
      <c r="S62" s="27"/>
      <c r="T62" s="27"/>
      <c r="U62" s="30"/>
      <c r="V62" s="30"/>
      <c r="W62" s="30"/>
      <c r="X62" s="30"/>
    </row>
    <row r="63" spans="1:35" s="26" customFormat="1" ht="12.75" x14ac:dyDescent="0.2">
      <c r="F63" s="91"/>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3">
    <mergeCell ref="B13:D13"/>
    <mergeCell ref="C39:J40"/>
    <mergeCell ref="C44:J45"/>
  </mergeCells>
  <dataValidations count="1">
    <dataValidation type="list" allowBlank="1" showInputMessage="1" showErrorMessage="1" sqref="C16" xr:uid="{00000000-0002-0000-0100-000000000000}">
      <formula1>"2014,2024,7075"</formula1>
    </dataValidation>
  </dataValidations>
  <hyperlinks>
    <hyperlink ref="B13" r:id="rId1" display=" (NASA TM X-73305, 1975)" xr:uid="{4A7254A2-66E9-4DD3-9447-DB84015E628A}"/>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2018-04-15T16:03:48Z</dcterms:modified>
  <cp:category>Engineering Spreadsheets</cp:category>
</cp:coreProperties>
</file>