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02F550A1-18FD-4C11-985D-321C44CCB775}"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Analysis!$A$8:$K$63</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28" i="31" l="1"/>
  <c r="C32" i="31"/>
  <c r="C40" i="31" s="1"/>
  <c r="C36" i="31"/>
  <c r="C34" i="31"/>
  <c r="C35" i="31"/>
  <c r="C27" i="31"/>
  <c r="C26" i="31"/>
  <c r="C39" i="31"/>
  <c r="C38" i="31"/>
  <c r="C30" i="31"/>
  <c r="C31"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<sst xmlns="http://schemas.openxmlformats.org/spreadsheetml/2006/main" count="107" uniqueCount="75">
  <si>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</si>
  <si>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</si>
  <si>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</si>
  <si>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</si>
  <si>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</si>
  <si>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</si>
  <si>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</si>
  <si>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</si>
  <si>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</si>
  <si>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</si>
  <si>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</si>
  <si>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</si>
  <si>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</si>
  <si>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</si>
  <si>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</si>
  <si>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</si>
  <si>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</si>
  <si>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</si>
  <si>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</si>
  <si>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</si>
  <si>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</si>
  <si>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</si>
  <si>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</si>
  <si>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</si>
  <si>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</si>
  <si>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</si>
  <si>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</si>
  <si>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</si>
  <si>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</si>
  <si>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</si>
  <si>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</si>
  <si>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</si>
  <si>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</si>
  <si>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</si>
  <si>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</si>
  <si>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</si>
  <si>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</si>
  <si>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</si>
  <si>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</si>
  <si>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</si>
  <si>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</si>
  <si>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</si>
  <si>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</si>
  <si>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</si>
  <si>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</si>
  <si>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</si>
  <si>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</si>
  <si>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</si>
  <si>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</si>
  <si>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AA-SM-026-103</t>
  </si>
  <si>
    <t>BEAM ANALYSIS - TENSION FLEXURE - SIMPLY SUPPORTED BOTH ENDS LOAD MID SPAN</t>
  </si>
  <si>
    <t>at B</t>
  </si>
  <si>
    <t>in</t>
  </si>
  <si>
    <t>Max Y =</t>
  </si>
  <si>
    <t>=</t>
  </si>
  <si>
    <t>inlb</t>
  </si>
  <si>
    <t>Max M =</t>
  </si>
  <si>
    <t>U =</t>
  </si>
  <si>
    <t>j =</t>
  </si>
  <si>
    <t>Results</t>
  </si>
  <si>
    <t>lb (transverse load)</t>
  </si>
  <si>
    <t>W =</t>
  </si>
  <si>
    <t>lb (axial load)</t>
  </si>
  <si>
    <t>P =</t>
  </si>
  <si>
    <t>in (Total Length of Beam)</t>
  </si>
  <si>
    <t>L =</t>
  </si>
  <si>
    <t>in⁴ (Beam 2nd Moment of Area)</t>
  </si>
  <si>
    <t>I =</t>
  </si>
  <si>
    <t>psi (young's modulus)</t>
  </si>
  <si>
    <t xml:space="preserve">E= </t>
  </si>
  <si>
    <t>Input:</t>
  </si>
  <si>
    <t>(NASA TM X-73305, 1975)</t>
  </si>
  <si>
    <t>Table B 4.6.1-2</t>
  </si>
  <si>
    <t>04/15/2018</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</si>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</sst>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1" fontId="15" fillId="0" borderId="0" xfId="2" applyNumberFormat="1" applyFont="1" applyAlignment="1">
      <alignment horizontal="right"/>
    </xf>
    <xf numFmtId="167" fontId="15" fillId="0" borderId="0" xfId="0" applyNumberFormat="1" applyFont="1" applyAlignme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5" fontId="3" fillId="0" borderId="0" xfId="2" applyNumberFormat="1" applyFont="1" applyFill="1" applyAlignment="1" applyProtection="1">
      <alignment horizontal="left"/>
      <protection locked="0"/>
    </xf>
    <xf numFmtId="0" fontId="3" fillId="0" borderId="0" xfId="2" quotePrefix="1" applyFont="1" applyBorder="1" applyProtection="1">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vertical="center"/>
      <protection locked="0"/>
    </xf>
    <xf numFmtId="2" fontId="3" fillId="0" borderId="0" xfId="2" applyNumberFormat="1"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8" fontId="3" fillId="0" borderId="0" xfId="2" applyNumberFormat="1" applyFont="1" applyAlignment="1" applyProtection="1">
      <alignment horizontal="center" vertical="center"/>
      <protection locked="0"/>
    </xf>
    <xf numFmtId="2" fontId="24"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4"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5" fillId="0" borderId="0" xfId="4" applyFont="1" applyAlignment="1" applyProtection="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74296"/>
          <a:ext cx="2502353" cy="590190"/>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61</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38062</xdr:colOff>
      <xdr:row>15</xdr:row>
      <xdr:rowOff>133945</xdr:rowOff>
    </xdr:from>
    <xdr:to>
      <xdr:col>4</xdr:col>
      <xdr:colOff>483122</xdr:colOff>
      <xdr:row>22</xdr:row>
      <xdr:rowOff>18534</xdr:rowOff>
    </xdr:to>
    <xdr:grpSp>
      <xdr:nvGrpSpPr>
        <xdr:cNvPr id="7" name="Group 6">
          <a:extLst>
            <a:ext uri="{FF2B5EF4-FFF2-40B4-BE49-F238E27FC236}">
              <a16:creationId xmlns:a16="http://schemas.microsoft.com/office/drawing/2014/main" id="{4597E817-8DD0-471C-B95E-C927EE2B7B15}"/>
            </a:ext>
          </a:extLst>
        </xdr:cNvPr>
        <xdr:cNvGrpSpPr/>
      </xdr:nvGrpSpPr>
      <xdr:grpSpPr>
        <a:xfrm>
          <a:off x="647662" y="2600920"/>
          <a:ext cx="2311960" cy="1027589"/>
          <a:chOff x="397500" y="2398800"/>
          <a:chExt cx="2253322" cy="1057022"/>
        </a:xfrm>
      </xdr:grpSpPr>
      <xdr:cxnSp macro="">
        <xdr:nvCxnSpPr>
          <xdr:cNvPr id="8" name="Straight Arrow Connector 7">
            <a:extLst>
              <a:ext uri="{FF2B5EF4-FFF2-40B4-BE49-F238E27FC236}">
                <a16:creationId xmlns:a16="http://schemas.microsoft.com/office/drawing/2014/main" id="{06D3DD4B-0D17-4AAC-8A4D-0EE87129104F}"/>
              </a:ext>
            </a:extLst>
          </xdr:cNvPr>
          <xdr:cNvCxnSpPr>
            <a:endCxn id="17" idx="1"/>
          </xdr:cNvCxnSpPr>
        </xdr:nvCxnSpPr>
        <xdr:spPr bwMode="auto">
          <a:xfrm>
            <a:off x="1221444" y="2801471"/>
            <a:ext cx="13240" cy="399905"/>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9" name="Straight Connector 8">
            <a:extLst>
              <a:ext uri="{FF2B5EF4-FFF2-40B4-BE49-F238E27FC236}">
                <a16:creationId xmlns:a16="http://schemas.microsoft.com/office/drawing/2014/main" id="{0FAEEDDD-1872-4010-B926-0DE521D09A60}"/>
              </a:ext>
            </a:extLst>
          </xdr:cNvPr>
          <xdr:cNvCxnSpPr/>
        </xdr:nvCxnSpPr>
        <xdr:spPr bwMode="auto">
          <a:xfrm>
            <a:off x="611372" y="2456940"/>
            <a:ext cx="0" cy="7367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Arrow Connector 9">
            <a:extLst>
              <a:ext uri="{FF2B5EF4-FFF2-40B4-BE49-F238E27FC236}">
                <a16:creationId xmlns:a16="http://schemas.microsoft.com/office/drawing/2014/main" id="{B0FE8279-364C-48F0-9C27-7F25F7F20AAB}"/>
              </a:ext>
            </a:extLst>
          </xdr:cNvPr>
          <xdr:cNvCxnSpPr/>
        </xdr:nvCxnSpPr>
        <xdr:spPr bwMode="auto">
          <a:xfrm>
            <a:off x="611372" y="2627766"/>
            <a:ext cx="1249523"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1" name="TextBox 10">
            <a:extLst>
              <a:ext uri="{FF2B5EF4-FFF2-40B4-BE49-F238E27FC236}">
                <a16:creationId xmlns:a16="http://schemas.microsoft.com/office/drawing/2014/main" id="{4B1F1D39-FD86-4F61-81B3-548416BC43AF}"/>
              </a:ext>
            </a:extLst>
          </xdr:cNvPr>
          <xdr:cNvSpPr txBox="1"/>
        </xdr:nvSpPr>
        <xdr:spPr>
          <a:xfrm>
            <a:off x="397500" y="2412392"/>
            <a:ext cx="236822"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2" name="Straight Connector 11">
            <a:extLst>
              <a:ext uri="{FF2B5EF4-FFF2-40B4-BE49-F238E27FC236}">
                <a16:creationId xmlns:a16="http://schemas.microsoft.com/office/drawing/2014/main" id="{2A22F464-B848-4D5B-B0AF-9C09BB92E85D}"/>
              </a:ext>
            </a:extLst>
          </xdr:cNvPr>
          <xdr:cNvCxnSpPr/>
        </xdr:nvCxnSpPr>
        <xdr:spPr bwMode="auto">
          <a:xfrm flipH="1">
            <a:off x="1952092" y="3121025"/>
            <a:ext cx="58934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3" name="TextBox 12">
            <a:extLst>
              <a:ext uri="{FF2B5EF4-FFF2-40B4-BE49-F238E27FC236}">
                <a16:creationId xmlns:a16="http://schemas.microsoft.com/office/drawing/2014/main" id="{B715331E-DB85-4206-A70E-E442664AE7A2}"/>
              </a:ext>
            </a:extLst>
          </xdr:cNvPr>
          <xdr:cNvSpPr txBox="1"/>
        </xdr:nvSpPr>
        <xdr:spPr>
          <a:xfrm>
            <a:off x="2409535" y="2897488"/>
            <a:ext cx="241287"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4" name="Straight Connector 13">
            <a:extLst>
              <a:ext uri="{FF2B5EF4-FFF2-40B4-BE49-F238E27FC236}">
                <a16:creationId xmlns:a16="http://schemas.microsoft.com/office/drawing/2014/main" id="{6F3DD364-97D4-46C4-828A-A27759696612}"/>
              </a:ext>
            </a:extLst>
          </xdr:cNvPr>
          <xdr:cNvCxnSpPr/>
        </xdr:nvCxnSpPr>
        <xdr:spPr bwMode="auto">
          <a:xfrm>
            <a:off x="1855066" y="2456940"/>
            <a:ext cx="0" cy="50318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5" name="TextBox 14">
            <a:extLst>
              <a:ext uri="{FF2B5EF4-FFF2-40B4-BE49-F238E27FC236}">
                <a16:creationId xmlns:a16="http://schemas.microsoft.com/office/drawing/2014/main" id="{BEB33267-F0A7-4755-A81C-30358E5F1903}"/>
              </a:ext>
            </a:extLst>
          </xdr:cNvPr>
          <xdr:cNvSpPr txBox="1"/>
        </xdr:nvSpPr>
        <xdr:spPr>
          <a:xfrm>
            <a:off x="1142571" y="2398800"/>
            <a:ext cx="214667"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16" name="TextBox 15">
            <a:extLst>
              <a:ext uri="{FF2B5EF4-FFF2-40B4-BE49-F238E27FC236}">
                <a16:creationId xmlns:a16="http://schemas.microsoft.com/office/drawing/2014/main" id="{18537E2B-AF73-48B4-9012-BC0CCF12C669}"/>
              </a:ext>
            </a:extLst>
          </xdr:cNvPr>
          <xdr:cNvSpPr txBox="1"/>
        </xdr:nvSpPr>
        <xdr:spPr>
          <a:xfrm>
            <a:off x="984542" y="2677884"/>
            <a:ext cx="284732" cy="253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sp macro="" textlink="">
        <xdr:nvSpPr>
          <xdr:cNvPr id="17" name="Freeform: Shape 16">
            <a:extLst>
              <a:ext uri="{FF2B5EF4-FFF2-40B4-BE49-F238E27FC236}">
                <a16:creationId xmlns:a16="http://schemas.microsoft.com/office/drawing/2014/main" id="{1EC7A8E6-3354-4096-BFEA-EBDB60897B4D}"/>
              </a:ext>
            </a:extLst>
          </xdr:cNvPr>
          <xdr:cNvSpPr/>
        </xdr:nvSpPr>
        <xdr:spPr bwMode="auto">
          <a:xfrm>
            <a:off x="612955" y="3121026"/>
            <a:ext cx="1252221" cy="81169"/>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18" name="TextBox 17">
            <a:extLst>
              <a:ext uri="{FF2B5EF4-FFF2-40B4-BE49-F238E27FC236}">
                <a16:creationId xmlns:a16="http://schemas.microsoft.com/office/drawing/2014/main" id="{62A3DC4D-F07B-4ED8-A662-0E6A6F28114A}"/>
              </a:ext>
            </a:extLst>
          </xdr:cNvPr>
          <xdr:cNvSpPr txBox="1"/>
        </xdr:nvSpPr>
        <xdr:spPr>
          <a:xfrm>
            <a:off x="578452" y="2917208"/>
            <a:ext cx="249641" cy="237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19" name="TextBox 18">
            <a:extLst>
              <a:ext uri="{FF2B5EF4-FFF2-40B4-BE49-F238E27FC236}">
                <a16:creationId xmlns:a16="http://schemas.microsoft.com/office/drawing/2014/main" id="{A5E0FDB3-DEB6-4340-AEE5-ED59196C0DAA}"/>
              </a:ext>
            </a:extLst>
          </xdr:cNvPr>
          <xdr:cNvSpPr txBox="1"/>
        </xdr:nvSpPr>
        <xdr:spPr>
          <a:xfrm>
            <a:off x="1123644" y="3219120"/>
            <a:ext cx="238458" cy="236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20" name="Straight Arrow Connector 19">
            <a:extLst>
              <a:ext uri="{FF2B5EF4-FFF2-40B4-BE49-F238E27FC236}">
                <a16:creationId xmlns:a16="http://schemas.microsoft.com/office/drawing/2014/main" id="{F9F8D8C1-7A93-47AE-97AD-15309C1FBA91}"/>
              </a:ext>
            </a:extLst>
          </xdr:cNvPr>
          <xdr:cNvCxnSpPr/>
        </xdr:nvCxnSpPr>
        <xdr:spPr bwMode="auto">
          <a:xfrm>
            <a:off x="1221441" y="2904492"/>
            <a:ext cx="639454"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1" name="TextBox 20">
            <a:extLst>
              <a:ext uri="{FF2B5EF4-FFF2-40B4-BE49-F238E27FC236}">
                <a16:creationId xmlns:a16="http://schemas.microsoft.com/office/drawing/2014/main" id="{3E904C16-09EA-45F1-BD20-6D8338CCD412}"/>
              </a:ext>
            </a:extLst>
          </xdr:cNvPr>
          <xdr:cNvSpPr txBox="1"/>
        </xdr:nvSpPr>
        <xdr:spPr>
          <a:xfrm>
            <a:off x="1817061" y="2930474"/>
            <a:ext cx="247619"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sp macro="" textlink="">
        <xdr:nvSpPr>
          <xdr:cNvPr id="22" name="TextBox 21">
            <a:extLst>
              <a:ext uri="{FF2B5EF4-FFF2-40B4-BE49-F238E27FC236}">
                <a16:creationId xmlns:a16="http://schemas.microsoft.com/office/drawing/2014/main" id="{9B291A48-EED5-407E-BD14-A46B5B410179}"/>
              </a:ext>
            </a:extLst>
          </xdr:cNvPr>
          <xdr:cNvSpPr txBox="1"/>
        </xdr:nvSpPr>
        <xdr:spPr>
          <a:xfrm>
            <a:off x="1416279" y="2697578"/>
            <a:ext cx="308489" cy="25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L/2</a:t>
            </a:r>
            <a:endParaRPr lang="en-CA" sz="1000" baseline="-25000"/>
          </a:p>
        </xdr:txBody>
      </xdr:sp>
      <xdr:sp macro="" textlink="">
        <xdr:nvSpPr>
          <xdr:cNvPr id="23" name="Isosceles Triangle 22">
            <a:extLst>
              <a:ext uri="{FF2B5EF4-FFF2-40B4-BE49-F238E27FC236}">
                <a16:creationId xmlns:a16="http://schemas.microsoft.com/office/drawing/2014/main" id="{B582BA22-7153-4197-862C-8F5B6B44F6A4}"/>
              </a:ext>
            </a:extLst>
          </xdr:cNvPr>
          <xdr:cNvSpPr/>
        </xdr:nvSpPr>
        <xdr:spPr bwMode="auto">
          <a:xfrm>
            <a:off x="567457" y="3125488"/>
            <a:ext cx="106308"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24" name="Isosceles Triangle 23">
            <a:extLst>
              <a:ext uri="{FF2B5EF4-FFF2-40B4-BE49-F238E27FC236}">
                <a16:creationId xmlns:a16="http://schemas.microsoft.com/office/drawing/2014/main" id="{7115999C-D297-4CB0-9B3B-85D157DDC687}"/>
              </a:ext>
            </a:extLst>
          </xdr:cNvPr>
          <xdr:cNvSpPr/>
        </xdr:nvSpPr>
        <xdr:spPr bwMode="auto">
          <a:xfrm>
            <a:off x="1815402" y="3125488"/>
            <a:ext cx="106795"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xdr:from>
      <xdr:col>0</xdr:col>
      <xdr:colOff>544707</xdr:colOff>
      <xdr:row>20</xdr:row>
      <xdr:rowOff>7441</xdr:rowOff>
    </xdr:from>
    <xdr:to>
      <xdr:col>1</xdr:col>
      <xdr:colOff>179202</xdr:colOff>
      <xdr:row>20</xdr:row>
      <xdr:rowOff>7441</xdr:rowOff>
    </xdr:to>
    <xdr:cxnSp macro="">
      <xdr:nvCxnSpPr>
        <xdr:cNvPr id="25" name="Straight Arrow Connector 24">
          <a:extLst>
            <a:ext uri="{FF2B5EF4-FFF2-40B4-BE49-F238E27FC236}">
              <a16:creationId xmlns:a16="http://schemas.microsoft.com/office/drawing/2014/main" id="{4B4EC70D-7D2B-4AAA-AD94-E31B3727EFFD}"/>
            </a:ext>
          </a:extLst>
        </xdr:cNvPr>
        <xdr:cNvCxnSpPr/>
      </xdr:nvCxnSpPr>
      <xdr:spPr bwMode="auto">
        <a:xfrm flipH="1">
          <a:off x="544707" y="3284041"/>
          <a:ext cx="234570"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468809</xdr:colOff>
      <xdr:row>20</xdr:row>
      <xdr:rowOff>31631</xdr:rowOff>
    </xdr:from>
    <xdr:ext cx="250903" cy="248851"/>
    <xdr:sp macro="" textlink="">
      <xdr:nvSpPr>
        <xdr:cNvPr id="26" name="TextBox 25">
          <a:extLst>
            <a:ext uri="{FF2B5EF4-FFF2-40B4-BE49-F238E27FC236}">
              <a16:creationId xmlns:a16="http://schemas.microsoft.com/office/drawing/2014/main" id="{520DCD76-B9E5-43FB-820E-D2D6E807F2AB}"/>
            </a:ext>
          </a:extLst>
        </xdr:cNvPr>
        <xdr:cNvSpPr txBox="1"/>
      </xdr:nvSpPr>
      <xdr:spPr>
        <a:xfrm>
          <a:off x="468809" y="3308231"/>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7" t="s">
        <v>36</v>
      </c>
      <c r="C16" s="127"/>
      <c r="D16" s="127"/>
      <c r="E16" s="127"/>
      <c r="F16" s="127"/>
      <c r="G16" s="127"/>
      <c r="H16" s="127"/>
      <c r="I16" s="127"/>
      <c r="J16" s="127"/>
      <c r="M16" s="65"/>
      <c r="N16" s="65"/>
      <c r="O16" s="65"/>
      <c r="P16" s="65"/>
      <c r="Q16" s="65"/>
      <c r="R16" s="66"/>
      <c r="S16" s="66"/>
      <c r="T16" s="62"/>
      <c r="U16" s="62"/>
      <c r="V16" s="62"/>
      <c r="W16" s="62"/>
      <c r="X16" s="62"/>
      <c r="Y16" s="62"/>
    </row>
    <row r="17" spans="1:25" s="5" customFormat="1" ht="12.75" x14ac:dyDescent="0.2">
      <c r="B17" s="127"/>
      <c r="C17" s="127"/>
      <c r="D17" s="127"/>
      <c r="E17" s="127"/>
      <c r="F17" s="127"/>
      <c r="G17" s="127"/>
      <c r="H17" s="127"/>
      <c r="I17" s="127"/>
      <c r="J17" s="127"/>
      <c r="M17" s="65"/>
      <c r="N17" s="65"/>
      <c r="O17" s="65"/>
      <c r="P17" s="65"/>
      <c r="Q17" s="65"/>
      <c r="R17" s="66"/>
      <c r="S17" s="66"/>
      <c r="T17" s="62"/>
      <c r="U17" s="62"/>
      <c r="V17" s="62"/>
      <c r="W17" s="62"/>
      <c r="X17" s="62"/>
      <c r="Y17" s="62"/>
    </row>
    <row r="18" spans="1:25" s="5" customFormat="1" ht="12.75" x14ac:dyDescent="0.2">
      <c r="B18" s="127"/>
      <c r="C18" s="127"/>
      <c r="D18" s="127"/>
      <c r="E18" s="127"/>
      <c r="F18" s="127"/>
      <c r="G18" s="127"/>
      <c r="H18" s="127"/>
      <c r="I18" s="127"/>
      <c r="J18" s="127"/>
      <c r="M18" s="65"/>
      <c r="N18" s="65"/>
      <c r="O18" s="65"/>
      <c r="P18" s="65"/>
      <c r="Q18" s="65"/>
      <c r="R18" s="66"/>
      <c r="S18" s="66"/>
      <c r="T18" s="62"/>
      <c r="U18" s="62"/>
      <c r="V18" s="62"/>
      <c r="W18" s="62"/>
      <c r="X18" s="62"/>
      <c r="Y18" s="62"/>
    </row>
    <row r="19" spans="1:25" s="5" customFormat="1" ht="12.75" x14ac:dyDescent="0.2">
      <c r="B19" s="127"/>
      <c r="C19" s="127"/>
      <c r="D19" s="127"/>
      <c r="E19" s="127"/>
      <c r="F19" s="127"/>
      <c r="G19" s="127"/>
      <c r="H19" s="127"/>
      <c r="I19" s="127"/>
      <c r="J19" s="127"/>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7" t="s">
        <v>37</v>
      </c>
      <c r="C22" s="127"/>
      <c r="D22" s="127"/>
      <c r="E22" s="127"/>
      <c r="F22" s="127"/>
      <c r="G22" s="127"/>
      <c r="H22" s="127"/>
      <c r="I22" s="127"/>
      <c r="J22" s="127"/>
      <c r="K22" s="23"/>
      <c r="M22" s="65"/>
      <c r="N22" s="65"/>
      <c r="O22" s="65"/>
      <c r="P22" s="65"/>
      <c r="Q22" s="65"/>
      <c r="R22" s="66"/>
      <c r="S22" s="66"/>
      <c r="T22" s="62"/>
      <c r="U22" s="62"/>
      <c r="V22" s="62"/>
      <c r="W22" s="62"/>
      <c r="X22" s="62"/>
      <c r="Y22" s="62"/>
    </row>
    <row r="23" spans="1:25" s="5" customFormat="1" ht="12.75" x14ac:dyDescent="0.2">
      <c r="A23" s="23"/>
      <c r="B23" s="127"/>
      <c r="C23" s="127"/>
      <c r="D23" s="127"/>
      <c r="E23" s="127"/>
      <c r="F23" s="127"/>
      <c r="G23" s="127"/>
      <c r="H23" s="127"/>
      <c r="I23" s="127"/>
      <c r="J23" s="127"/>
      <c r="K23" s="23"/>
      <c r="M23" s="65"/>
      <c r="N23" s="65"/>
      <c r="O23" s="65"/>
      <c r="P23" s="65"/>
      <c r="Q23" s="65"/>
      <c r="R23" s="66"/>
      <c r="S23" s="69"/>
      <c r="T23" s="62"/>
      <c r="U23" s="62"/>
      <c r="V23" s="62"/>
      <c r="W23" s="62"/>
      <c r="X23" s="62"/>
      <c r="Y23" s="62"/>
    </row>
    <row r="24" spans="1:25" s="5" customFormat="1" ht="12.75" x14ac:dyDescent="0.2">
      <c r="A24" s="23"/>
      <c r="B24" s="127"/>
      <c r="C24" s="127"/>
      <c r="D24" s="127"/>
      <c r="E24" s="127"/>
      <c r="F24" s="127"/>
      <c r="G24" s="127"/>
      <c r="H24" s="127"/>
      <c r="I24" s="127"/>
      <c r="J24" s="127"/>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7" t="s">
        <v>38</v>
      </c>
      <c r="C26" s="127"/>
      <c r="D26" s="127"/>
      <c r="E26" s="127"/>
      <c r="F26" s="127"/>
      <c r="G26" s="127"/>
      <c r="H26" s="127"/>
      <c r="I26" s="127"/>
      <c r="J26" s="127"/>
      <c r="K26" s="23"/>
      <c r="M26" s="65"/>
      <c r="N26" s="65"/>
      <c r="O26" s="65"/>
      <c r="P26" s="65"/>
      <c r="Q26" s="65"/>
      <c r="R26" s="66"/>
      <c r="S26" s="66"/>
      <c r="T26" s="62"/>
      <c r="U26" s="62"/>
      <c r="V26" s="62"/>
      <c r="W26" s="62"/>
      <c r="X26" s="62"/>
      <c r="Y26" s="62"/>
    </row>
    <row r="27" spans="1:25" s="5" customFormat="1" ht="12.75" x14ac:dyDescent="0.2">
      <c r="A27" s="23"/>
      <c r="B27" s="127"/>
      <c r="C27" s="127"/>
      <c r="D27" s="127"/>
      <c r="E27" s="127"/>
      <c r="F27" s="127"/>
      <c r="G27" s="127"/>
      <c r="H27" s="127"/>
      <c r="I27" s="127"/>
      <c r="J27" s="127"/>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7" t="s">
        <v>39</v>
      </c>
      <c r="C29" s="127"/>
      <c r="D29" s="127"/>
      <c r="E29" s="127"/>
      <c r="F29" s="127"/>
      <c r="G29" s="127"/>
      <c r="H29" s="127"/>
      <c r="I29" s="127"/>
      <c r="J29" s="127"/>
      <c r="K29" s="23"/>
      <c r="M29" s="65"/>
      <c r="N29" s="65"/>
      <c r="O29" s="65"/>
      <c r="P29" s="65"/>
      <c r="Q29" s="65"/>
      <c r="R29" s="66"/>
      <c r="S29" s="66"/>
      <c r="T29" s="62"/>
      <c r="U29" s="62"/>
      <c r="V29" s="62"/>
      <c r="W29" s="62"/>
      <c r="X29" s="62"/>
      <c r="Y29" s="62"/>
    </row>
    <row r="30" spans="1:25" s="5" customFormat="1" ht="12.75" x14ac:dyDescent="0.2">
      <c r="A30" s="23"/>
      <c r="B30" s="127"/>
      <c r="C30" s="127"/>
      <c r="D30" s="127"/>
      <c r="E30" s="127"/>
      <c r="F30" s="127"/>
      <c r="G30" s="127"/>
      <c r="H30" s="127"/>
      <c r="I30" s="127"/>
      <c r="J30" s="127"/>
      <c r="K30" s="23"/>
      <c r="M30" s="65"/>
      <c r="N30" s="65"/>
      <c r="O30" s="65"/>
      <c r="P30" s="65"/>
      <c r="Q30" s="65"/>
      <c r="R30" s="66"/>
      <c r="S30" s="66"/>
      <c r="T30" s="62"/>
      <c r="U30" s="62"/>
      <c r="V30" s="62"/>
      <c r="W30" s="62"/>
      <c r="X30" s="62"/>
      <c r="Y30" s="62"/>
    </row>
    <row r="31" spans="1:25" s="5" customFormat="1" ht="12.75" customHeight="1" x14ac:dyDescent="0.2">
      <c r="A31" s="23"/>
      <c r="B31" s="127"/>
      <c r="C31" s="127"/>
      <c r="D31" s="127"/>
      <c r="E31" s="127"/>
      <c r="F31" s="127"/>
      <c r="G31" s="127"/>
      <c r="H31" s="127"/>
      <c r="I31" s="127"/>
      <c r="J31" s="127"/>
      <c r="K31" s="23"/>
      <c r="M31" s="65"/>
      <c r="N31" s="65"/>
      <c r="O31" s="65"/>
      <c r="P31" s="65"/>
      <c r="Q31" s="65"/>
      <c r="R31" s="66"/>
      <c r="S31" s="66"/>
      <c r="T31" s="62"/>
      <c r="U31" s="62"/>
      <c r="V31" s="62"/>
      <c r="W31" s="62"/>
      <c r="X31" s="62"/>
      <c r="Y31" s="62"/>
    </row>
    <row r="32" spans="1:25" s="5" customFormat="1" ht="12.75" x14ac:dyDescent="0.2">
      <c r="A32" s="23"/>
      <c r="B32" s="127"/>
      <c r="C32" s="127"/>
      <c r="D32" s="127"/>
      <c r="E32" s="127"/>
      <c r="F32" s="127"/>
      <c r="G32" s="127"/>
      <c r="H32" s="127"/>
      <c r="I32" s="127"/>
      <c r="J32" s="127"/>
      <c r="K32" s="23"/>
      <c r="M32" s="65"/>
      <c r="N32" s="65"/>
      <c r="O32" s="65"/>
      <c r="P32" s="65"/>
      <c r="Q32" s="65"/>
      <c r="R32" s="66"/>
      <c r="S32" s="66"/>
      <c r="T32" s="62"/>
      <c r="U32" s="62"/>
      <c r="V32" s="62"/>
      <c r="W32" s="62"/>
      <c r="X32" s="62"/>
      <c r="Y32" s="62"/>
    </row>
    <row r="33" spans="1:25" s="5" customFormat="1" ht="12.75" customHeight="1" x14ac:dyDescent="0.2">
      <c r="A33" s="23"/>
      <c r="B33" s="127"/>
      <c r="C33" s="127"/>
      <c r="D33" s="127"/>
      <c r="E33" s="127"/>
      <c r="F33" s="127"/>
      <c r="G33" s="127"/>
      <c r="H33" s="127"/>
      <c r="I33" s="127"/>
      <c r="J33" s="127"/>
      <c r="K33" s="23"/>
      <c r="M33" s="65"/>
      <c r="N33" s="65"/>
      <c r="O33" s="65"/>
      <c r="P33" s="65"/>
      <c r="Q33" s="65"/>
      <c r="R33" s="66"/>
      <c r="S33" s="66"/>
      <c r="T33" s="62"/>
      <c r="U33" s="62"/>
      <c r="V33" s="62"/>
      <c r="W33" s="62"/>
      <c r="X33" s="62"/>
      <c r="Y33" s="62"/>
    </row>
    <row r="34" spans="1:25" s="5" customFormat="1" ht="12.75" x14ac:dyDescent="0.2">
      <c r="A34" s="23"/>
      <c r="B34" s="71"/>
      <c r="C34" s="71"/>
      <c r="D34" s="129" t="s">
        <v>31</v>
      </c>
      <c r="E34" s="129"/>
      <c r="F34" s="129"/>
      <c r="G34" s="129"/>
      <c r="H34" s="129"/>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7" t="s">
        <v>40</v>
      </c>
      <c r="C38" s="127"/>
      <c r="D38" s="127"/>
      <c r="E38" s="127"/>
      <c r="F38" s="127"/>
      <c r="G38" s="127"/>
      <c r="H38" s="127"/>
      <c r="I38" s="127"/>
      <c r="J38" s="127"/>
      <c r="K38" s="23"/>
      <c r="M38" s="65"/>
      <c r="N38" s="65"/>
      <c r="O38" s="65"/>
      <c r="P38" s="65"/>
      <c r="Q38" s="65"/>
      <c r="R38" s="66"/>
      <c r="S38" s="66"/>
      <c r="T38" s="62"/>
      <c r="U38" s="62"/>
      <c r="V38" s="62"/>
      <c r="W38" s="62"/>
      <c r="X38" s="62"/>
      <c r="Y38" s="62"/>
    </row>
    <row r="39" spans="1:25" s="5" customFormat="1" ht="12.75" x14ac:dyDescent="0.2">
      <c r="A39" s="23"/>
      <c r="B39" s="127"/>
      <c r="C39" s="127"/>
      <c r="D39" s="127"/>
      <c r="E39" s="127"/>
      <c r="F39" s="127"/>
      <c r="G39" s="127"/>
      <c r="H39" s="127"/>
      <c r="I39" s="127"/>
      <c r="J39" s="127"/>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7" t="s">
        <v>41</v>
      </c>
      <c r="C41" s="127"/>
      <c r="D41" s="127"/>
      <c r="E41" s="127"/>
      <c r="F41" s="127"/>
      <c r="G41" s="127"/>
      <c r="H41" s="127"/>
      <c r="I41" s="127"/>
      <c r="J41" s="127"/>
      <c r="K41" s="23"/>
      <c r="M41" s="65"/>
      <c r="N41" s="65"/>
      <c r="O41" s="65"/>
      <c r="P41" s="65"/>
      <c r="Q41" s="65"/>
      <c r="R41" s="66"/>
      <c r="S41" s="66"/>
      <c r="T41" s="62"/>
      <c r="U41" s="62"/>
      <c r="V41" s="62"/>
      <c r="W41" s="62"/>
      <c r="X41" s="62"/>
      <c r="Y41" s="62"/>
    </row>
    <row r="42" spans="1:25" s="5" customFormat="1" ht="12.75" x14ac:dyDescent="0.2">
      <c r="A42" s="23"/>
      <c r="B42" s="127"/>
      <c r="C42" s="127"/>
      <c r="D42" s="127"/>
      <c r="E42" s="127"/>
      <c r="F42" s="127"/>
      <c r="G42" s="127"/>
      <c r="H42" s="127"/>
      <c r="I42" s="127"/>
      <c r="J42" s="127"/>
      <c r="K42" s="23"/>
      <c r="M42" s="65"/>
      <c r="N42" s="65"/>
      <c r="O42" s="65"/>
      <c r="P42" s="65"/>
      <c r="Q42" s="65"/>
      <c r="R42" s="66"/>
      <c r="S42" s="66"/>
      <c r="T42" s="62"/>
      <c r="U42" s="62"/>
      <c r="V42" s="62"/>
      <c r="W42" s="62"/>
      <c r="X42" s="62"/>
      <c r="Y42" s="62"/>
    </row>
    <row r="43" spans="1:25" s="5" customFormat="1" ht="12.75" x14ac:dyDescent="0.2">
      <c r="A43" s="23"/>
      <c r="B43" s="127"/>
      <c r="C43" s="127"/>
      <c r="D43" s="127"/>
      <c r="E43" s="127"/>
      <c r="F43" s="127"/>
      <c r="G43" s="127"/>
      <c r="H43" s="127"/>
      <c r="I43" s="127"/>
      <c r="J43" s="127"/>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7" t="s">
        <v>35</v>
      </c>
      <c r="C45" s="127"/>
      <c r="D45" s="127"/>
      <c r="E45" s="127"/>
      <c r="F45" s="127"/>
      <c r="G45" s="127"/>
      <c r="H45" s="127"/>
      <c r="I45" s="127"/>
      <c r="J45" s="127"/>
      <c r="K45" s="23"/>
      <c r="M45" s="65"/>
      <c r="N45" s="65"/>
      <c r="O45" s="65"/>
      <c r="P45" s="65"/>
      <c r="Q45" s="65"/>
      <c r="R45" s="66"/>
      <c r="S45" s="66"/>
      <c r="T45" s="62"/>
      <c r="U45" s="62"/>
      <c r="V45" s="62"/>
      <c r="W45" s="62"/>
      <c r="X45" s="62"/>
      <c r="Y45" s="62"/>
    </row>
    <row r="46" spans="1:25" s="5" customFormat="1" ht="12.75" x14ac:dyDescent="0.2">
      <c r="A46" s="23"/>
      <c r="B46" s="127"/>
      <c r="C46" s="127"/>
      <c r="D46" s="127"/>
      <c r="E46" s="127"/>
      <c r="F46" s="127"/>
      <c r="G46" s="127"/>
      <c r="H46" s="127"/>
      <c r="I46" s="127"/>
      <c r="J46" s="127"/>
      <c r="K46" s="23"/>
      <c r="M46" s="65"/>
      <c r="N46" s="65"/>
      <c r="O46" s="65"/>
      <c r="P46" s="65"/>
      <c r="Q46" s="65"/>
      <c r="R46" s="66"/>
      <c r="S46" s="66"/>
      <c r="T46" s="62"/>
      <c r="U46" s="62"/>
      <c r="V46" s="62"/>
      <c r="W46" s="62"/>
      <c r="X46" s="62"/>
      <c r="Y46" s="62"/>
    </row>
    <row r="47" spans="1:25" s="5" customFormat="1" ht="12.75" x14ac:dyDescent="0.2">
      <c r="A47" s="23"/>
      <c r="B47" s="127"/>
      <c r="C47" s="127"/>
      <c r="D47" s="127"/>
      <c r="E47" s="127"/>
      <c r="F47" s="127"/>
      <c r="G47" s="127"/>
      <c r="H47" s="127"/>
      <c r="I47" s="127"/>
      <c r="J47" s="127"/>
      <c r="K47" s="23"/>
      <c r="M47" s="65"/>
      <c r="N47" s="65"/>
      <c r="O47" s="65"/>
      <c r="P47" s="65"/>
      <c r="Q47" s="65"/>
      <c r="R47" s="66"/>
      <c r="S47" s="66"/>
      <c r="T47" s="62"/>
      <c r="U47" s="62"/>
      <c r="V47" s="62"/>
      <c r="W47" s="62"/>
      <c r="X47" s="62"/>
      <c r="Y47" s="62"/>
    </row>
    <row r="48" spans="1:25" s="5" customFormat="1" ht="12.75" customHeight="1" x14ac:dyDescent="0.2">
      <c r="A48" s="23"/>
      <c r="B48" s="127"/>
      <c r="C48" s="127"/>
      <c r="D48" s="127"/>
      <c r="E48" s="127"/>
      <c r="F48" s="127"/>
      <c r="G48" s="127"/>
      <c r="H48" s="127"/>
      <c r="I48" s="127"/>
      <c r="J48" s="127"/>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8" t="s">
        <v>44</v>
      </c>
      <c r="C54" s="128"/>
      <c r="D54" s="128"/>
      <c r="E54" s="128"/>
      <c r="F54" s="128"/>
      <c r="G54" s="128"/>
      <c r="H54" s="128"/>
      <c r="I54" s="128"/>
      <c r="J54" s="128"/>
      <c r="K54" s="23"/>
      <c r="M54" s="65"/>
      <c r="N54" s="65"/>
      <c r="O54" s="65"/>
      <c r="P54" s="65"/>
      <c r="Q54" s="65"/>
      <c r="R54" s="66"/>
      <c r="S54" s="66"/>
      <c r="T54" s="62"/>
      <c r="U54" s="62"/>
      <c r="V54" s="62"/>
      <c r="W54" s="62"/>
      <c r="X54" s="62"/>
      <c r="Y54" s="62"/>
    </row>
    <row r="55" spans="1:25" s="5" customFormat="1" ht="12.75" x14ac:dyDescent="0.2">
      <c r="A55" s="23"/>
      <c r="B55" s="128"/>
      <c r="C55" s="128"/>
      <c r="D55" s="128"/>
      <c r="E55" s="128"/>
      <c r="F55" s="128"/>
      <c r="G55" s="128"/>
      <c r="H55" s="128"/>
      <c r="I55" s="128"/>
      <c r="J55" s="128"/>
      <c r="K55" s="23"/>
      <c r="M55" s="65"/>
      <c r="N55" s="65"/>
      <c r="O55" s="65"/>
      <c r="P55" s="65"/>
      <c r="Q55" s="65"/>
      <c r="R55" s="66"/>
      <c r="S55" s="66"/>
      <c r="T55" s="62"/>
      <c r="U55" s="62"/>
      <c r="V55" s="62"/>
      <c r="W55" s="62"/>
      <c r="X55" s="62"/>
      <c r="Y55" s="62"/>
    </row>
    <row r="56" spans="1:25" s="5" customFormat="1" ht="12.75" x14ac:dyDescent="0.2">
      <c r="A56" s="23"/>
      <c r="B56" s="128"/>
      <c r="C56" s="128"/>
      <c r="D56" s="128"/>
      <c r="E56" s="128"/>
      <c r="F56" s="128"/>
      <c r="G56" s="128"/>
      <c r="H56" s="128"/>
      <c r="I56" s="128"/>
      <c r="J56" s="128"/>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1"/>
  <sheetViews>
    <sheetView tabSelected="1" view="pageBreakPreview" zoomScaleNormal="100" zoomScaleSheetLayoutView="100"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74</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73</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AA-SM-026-103</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04/15/2018</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SIMPLY SUPPORTED BOTH ENDS LOAD MID SPAN</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30" t="s">
        <v>71</v>
      </c>
      <c r="C13" s="130"/>
      <c r="D13" s="130"/>
      <c r="E13" s="75" t="s">
        <v>72</v>
      </c>
      <c r="F13" s="5"/>
      <c r="G13" s="5"/>
      <c r="H13" s="5"/>
      <c r="I13" s="5"/>
      <c r="J13" s="5"/>
      <c r="K13" s="5"/>
      <c r="L13" s="29"/>
      <c r="M13" s="27"/>
      <c r="N13" s="27"/>
      <c r="O13" s="27"/>
      <c r="P13" s="27"/>
      <c r="Q13" s="27"/>
      <c r="R13" s="27"/>
      <c r="S13" s="27"/>
      <c r="T13" s="27"/>
    </row>
    <row r="14" spans="1:35" s="26" customFormat="1" ht="12.75" x14ac:dyDescent="0.2">
      <c r="A14" s="5"/>
      <c r="B14" s="126"/>
      <c r="C14" s="126"/>
      <c r="D14" s="126"/>
      <c r="E14" s="126"/>
      <c r="F14" s="1"/>
      <c r="G14" s="1"/>
      <c r="H14" s="1"/>
      <c r="I14" s="1"/>
      <c r="J14" s="1"/>
      <c r="K14" s="1"/>
      <c r="M14" s="27"/>
      <c r="N14" s="27"/>
      <c r="O14" s="27"/>
      <c r="P14" s="27"/>
      <c r="Q14" s="27"/>
      <c r="R14" s="27"/>
      <c r="S14" s="27"/>
      <c r="T14" s="27"/>
    </row>
    <row r="15" spans="1:35" s="26" customFormat="1" ht="12.75" x14ac:dyDescent="0.2">
      <c r="A15" s="5"/>
      <c r="B15" s="1"/>
      <c r="C15" s="122"/>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70</v>
      </c>
      <c r="G16" s="7" t="s">
        <v>69</v>
      </c>
      <c r="H16" s="125">
        <v>28000000</v>
      </c>
      <c r="I16" s="78" t="s">
        <v>68</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67</v>
      </c>
      <c r="H17" s="123">
        <v>3.2</v>
      </c>
      <c r="I17" s="78" t="s">
        <v>66</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65</v>
      </c>
      <c r="H18" s="123">
        <v>20</v>
      </c>
      <c r="I18" s="78" t="s">
        <v>64</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63</v>
      </c>
      <c r="H19" s="123">
        <v>500</v>
      </c>
      <c r="I19" s="5" t="s">
        <v>62</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12"/>
      <c r="G20" s="7" t="s">
        <v>61</v>
      </c>
      <c r="H20" s="123">
        <v>200</v>
      </c>
      <c r="I20" s="5" t="s">
        <v>60</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22"/>
      <c r="D21" s="112"/>
      <c r="E21" s="124"/>
      <c r="F21" s="112"/>
      <c r="G21" s="7"/>
      <c r="H21" s="123"/>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12"/>
      <c r="E22" s="124"/>
      <c r="F22" s="118"/>
      <c r="G22" s="5"/>
      <c r="H22" s="5"/>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23"/>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
      <c r="C24" s="1"/>
      <c r="D24" s="112"/>
      <c r="E24" s="5"/>
      <c r="F24" s="5"/>
      <c r="G24" s="116"/>
      <c r="H24" s="123"/>
      <c r="I24" s="5"/>
      <c r="J24" s="5"/>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5"/>
      <c r="B25" s="122" t="s">
        <v>59</v>
      </c>
      <c r="C25" s="5"/>
      <c r="D25" s="5"/>
      <c r="E25" s="114"/>
      <c r="F25" s="1"/>
      <c r="G25" s="5"/>
      <c r="H25" s="5"/>
      <c r="I25" s="111"/>
      <c r="J25" s="112"/>
      <c r="K25" s="6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58</v>
      </c>
      <c r="C26" s="5" t="str">
        <f ca="1">[1]!xlv(C28)</f>
        <v>√[E × I / P]</v>
      </c>
      <c r="D26" s="121"/>
      <c r="E26" s="114"/>
      <c r="F26" s="114"/>
      <c r="G26" s="5"/>
      <c r="H26" s="5"/>
      <c r="I26" s="5"/>
      <c r="J26" s="5"/>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54</v>
      </c>
      <c r="C27" s="5" t="str">
        <f>[1]!xln(C28)</f>
        <v>√[(2.8E+07) × 3.2 / 500]</v>
      </c>
      <c r="D27" s="5"/>
      <c r="E27" s="5"/>
      <c r="F27" s="5"/>
      <c r="G27" s="5"/>
      <c r="H27" s="118"/>
      <c r="I27" s="5"/>
      <c r="J27" s="5"/>
      <c r="K27" s="5"/>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7" t="s">
        <v>58</v>
      </c>
      <c r="C28" s="42">
        <f>SQRT(H16*H17/H19)</f>
        <v>423.32020977033449</v>
      </c>
      <c r="D28" s="5"/>
      <c r="E28" s="5"/>
      <c r="F28" s="5"/>
      <c r="G28" s="118"/>
      <c r="H28" s="5"/>
      <c r="I28" s="5"/>
      <c r="J28" s="112"/>
      <c r="K28" s="5"/>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5"/>
      <c r="C29" s="42"/>
      <c r="D29" s="5"/>
      <c r="E29" s="5"/>
      <c r="F29" s="5"/>
      <c r="G29" s="5"/>
      <c r="H29" s="5"/>
      <c r="I29" s="5"/>
      <c r="J29" s="120"/>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57</v>
      </c>
      <c r="C30" s="42" t="str">
        <f ca="1">[1]!xlv(C32)</f>
        <v>L / j</v>
      </c>
      <c r="D30" s="5"/>
      <c r="E30" s="2"/>
      <c r="F30" s="5"/>
      <c r="G30" s="5"/>
      <c r="H30" s="116"/>
      <c r="I30" s="118"/>
      <c r="J30" s="1"/>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54</v>
      </c>
      <c r="C31" s="42" t="str">
        <f>[1]!xln(C32)</f>
        <v>20 / 423</v>
      </c>
      <c r="D31" s="5"/>
      <c r="E31" s="7"/>
      <c r="F31" s="5"/>
      <c r="G31" s="5"/>
      <c r="H31" s="116"/>
      <c r="I31" s="5"/>
      <c r="J31" s="5"/>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7" t="s">
        <v>57</v>
      </c>
      <c r="C32" s="42">
        <f>H18/C28</f>
        <v>4.7245559126153407E-2</v>
      </c>
      <c r="D32" s="5"/>
      <c r="E32" s="2"/>
      <c r="F32" s="119"/>
      <c r="G32" s="5"/>
      <c r="H32" s="116"/>
      <c r="I32" s="5"/>
      <c r="J32" s="5"/>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5"/>
      <c r="C33" s="42"/>
      <c r="D33" s="5"/>
      <c r="E33" s="5"/>
      <c r="F33" s="5"/>
      <c r="G33" s="116"/>
      <c r="H33" s="116"/>
      <c r="I33" s="116"/>
      <c r="J33" s="112"/>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1"/>
      <c r="B34" s="7" t="s">
        <v>56</v>
      </c>
      <c r="C34" s="42" t="str">
        <f ca="1">[1]!xlv(C36)</f>
        <v>0.5 × W × j × TANH[U / 2]</v>
      </c>
      <c r="D34" s="5"/>
      <c r="E34" s="5"/>
      <c r="F34" s="118"/>
      <c r="G34" s="116"/>
      <c r="H34" s="5"/>
      <c r="I34" s="116"/>
      <c r="J34" s="112"/>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54</v>
      </c>
      <c r="C35" s="42" t="str">
        <f>[1]!xln(C36)</f>
        <v>0.5 × 200 × 423 × TANH[0.0472 / 2]</v>
      </c>
      <c r="D35" s="117"/>
      <c r="E35" s="114"/>
      <c r="F35" s="5"/>
      <c r="G35" s="116"/>
      <c r="H35" s="5"/>
      <c r="I35" s="116"/>
      <c r="J35" s="112"/>
      <c r="K35" s="1"/>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5"/>
      <c r="B36" s="7" t="s">
        <v>56</v>
      </c>
      <c r="C36" s="88">
        <f>0.5*H20*C28*TANH(C32/2)</f>
        <v>999.81402960637661</v>
      </c>
      <c r="D36" s="5" t="s">
        <v>55</v>
      </c>
      <c r="E36" s="5" t="s">
        <v>51</v>
      </c>
      <c r="F36" s="5"/>
      <c r="G36" s="5"/>
      <c r="H36" s="113"/>
      <c r="I36" s="116"/>
      <c r="J36" s="112"/>
      <c r="K36" s="1"/>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5"/>
      <c r="C37" s="115"/>
      <c r="D37" s="5"/>
      <c r="E37" s="5"/>
      <c r="F37" s="5"/>
      <c r="G37" s="113"/>
      <c r="H37" s="5"/>
      <c r="I37" s="5"/>
      <c r="J37" s="5"/>
      <c r="K37" s="1"/>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5"/>
      <c r="B38" s="7" t="s">
        <v>53</v>
      </c>
      <c r="C38" s="42" t="str">
        <f ca="1">[1]!xlv(C40)</f>
        <v xml:space="preserve"> - W / P × (L / 4 - 0.5 × TANH[U / 2])</v>
      </c>
      <c r="D38" s="110"/>
      <c r="E38" s="114"/>
      <c r="F38" s="5"/>
      <c r="G38" s="5"/>
      <c r="H38" s="5"/>
      <c r="I38" s="5"/>
      <c r="J38" s="5"/>
      <c r="K38" s="1"/>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5"/>
      <c r="B39" s="7" t="s">
        <v>54</v>
      </c>
      <c r="C39" s="5" t="str">
        <f>[1]!xln(C40)</f>
        <v xml:space="preserve"> - 200 / 500 × (20 / 4 - 0.5 × TANH[0.0472 / 2])</v>
      </c>
      <c r="D39" s="5"/>
      <c r="E39" s="5"/>
      <c r="F39" s="5"/>
      <c r="G39" s="5"/>
      <c r="H39" s="5"/>
      <c r="I39" s="113"/>
      <c r="J39" s="112"/>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5"/>
      <c r="B40" s="7" t="s">
        <v>53</v>
      </c>
      <c r="C40" s="42">
        <f>-H20/H19*(H18/4-0.5*TANH(C32/2))</f>
        <v>-1.9952763227149075</v>
      </c>
      <c r="D40" s="5" t="s">
        <v>52</v>
      </c>
      <c r="E40" s="5" t="s">
        <v>51</v>
      </c>
      <c r="F40" s="5"/>
      <c r="G40" s="5"/>
      <c r="H40" s="5"/>
      <c r="I40" s="111"/>
      <c r="J40" s="5"/>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7"/>
      <c r="C41" s="5"/>
      <c r="D41" s="5"/>
      <c r="E41" s="5"/>
      <c r="F41" s="5"/>
      <c r="G41" s="5"/>
      <c r="H41" s="5"/>
      <c r="I41" s="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2"/>
      <c r="C42" s="42"/>
      <c r="D42" s="110"/>
      <c r="E42" s="5"/>
      <c r="F42" s="5"/>
      <c r="G42" s="5"/>
      <c r="H42" s="5"/>
      <c r="I42" s="5"/>
      <c r="J42" s="5"/>
      <c r="K42" s="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98"/>
      <c r="I43" s="78"/>
      <c r="J43" s="78"/>
      <c r="K43" s="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98"/>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98"/>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7"/>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40"/>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6"/>
      <c r="W59" s="40"/>
      <c r="X59" s="30"/>
    </row>
    <row r="60" spans="1:35" s="28" customFormat="1" ht="12.75" x14ac:dyDescent="0.2">
      <c r="A60" s="5"/>
      <c r="B60" s="46"/>
      <c r="C60" s="53"/>
      <c r="D60" s="43"/>
      <c r="E60" s="49"/>
      <c r="F60" s="40"/>
      <c r="G60" s="5"/>
      <c r="H60" s="49"/>
      <c r="I60" s="40"/>
      <c r="J60" s="47"/>
      <c r="K60" s="47"/>
      <c r="L60" s="30"/>
      <c r="M60" s="27"/>
      <c r="N60" s="27"/>
      <c r="O60" s="27"/>
      <c r="P60" s="27"/>
      <c r="Q60" s="27"/>
      <c r="R60" s="27"/>
      <c r="S60" s="27"/>
      <c r="T60" s="27"/>
      <c r="U60" s="30"/>
      <c r="V60" s="5"/>
      <c r="W60" s="5"/>
      <c r="X60" s="30"/>
    </row>
    <row r="61" spans="1:35" s="28" customFormat="1" ht="12.75" x14ac:dyDescent="0.2">
      <c r="A61" s="58"/>
      <c r="B61" s="59"/>
      <c r="C61" s="60"/>
      <c r="D61" s="58"/>
      <c r="E61" s="58"/>
      <c r="F61" s="58"/>
      <c r="G61" s="60"/>
      <c r="H61" s="58"/>
      <c r="I61" s="58"/>
      <c r="J61" s="58"/>
      <c r="K61" s="58"/>
      <c r="L61" s="30"/>
      <c r="M61" s="27"/>
      <c r="N61" s="27"/>
      <c r="O61" s="27"/>
      <c r="P61" s="27"/>
      <c r="Q61" s="27"/>
      <c r="R61" s="27"/>
      <c r="S61" s="27"/>
      <c r="T61" s="27"/>
      <c r="U61" s="30"/>
      <c r="V61" s="30"/>
      <c r="W61" s="30"/>
      <c r="X61" s="30"/>
    </row>
    <row r="62" spans="1:35" s="28" customFormat="1" ht="12.75" x14ac:dyDescent="0.2">
      <c r="A62" s="108"/>
      <c r="B62" s="99"/>
      <c r="C62" s="99"/>
      <c r="D62" s="99"/>
      <c r="E62" s="99"/>
      <c r="F62" s="99"/>
      <c r="G62" s="100"/>
      <c r="H62" s="100"/>
      <c r="I62" s="100"/>
      <c r="J62" s="100"/>
      <c r="K62" s="101"/>
      <c r="L62" s="30"/>
      <c r="M62" s="27"/>
      <c r="N62" s="27"/>
      <c r="O62" s="27"/>
      <c r="P62" s="27"/>
      <c r="Q62" s="27"/>
      <c r="R62" s="27"/>
      <c r="S62" s="27"/>
      <c r="T62" s="27"/>
      <c r="U62" s="30"/>
      <c r="V62" s="30"/>
      <c r="W62" s="30"/>
      <c r="X62" s="30"/>
    </row>
    <row r="63" spans="1:35" s="28" customFormat="1" ht="12.75" x14ac:dyDescent="0.2">
      <c r="A63" s="102"/>
      <c r="B63" s="102"/>
      <c r="C63" s="102"/>
      <c r="D63" s="103"/>
      <c r="E63" s="103"/>
      <c r="F63" s="104"/>
      <c r="G63" s="109"/>
      <c r="H63" s="105"/>
      <c r="I63" s="106"/>
      <c r="J63" s="106"/>
      <c r="K63" s="107"/>
      <c r="L63" s="30"/>
      <c r="M63" s="27"/>
      <c r="N63" s="27"/>
      <c r="O63" s="27"/>
      <c r="P63" s="27"/>
      <c r="Q63" s="27"/>
      <c r="R63" s="27"/>
      <c r="S63" s="27"/>
      <c r="T63" s="27"/>
      <c r="U63" s="30"/>
      <c r="V63" s="30"/>
      <c r="W63" s="30"/>
      <c r="X63" s="30"/>
    </row>
    <row r="64" spans="1:35" s="26" customFormat="1" ht="12.75" x14ac:dyDescent="0.2">
      <c r="F64" s="94"/>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row r="7761" spans="13:20" s="26" customFormat="1" ht="12.75" x14ac:dyDescent="0.2">
      <c r="M7761" s="27"/>
      <c r="N7761" s="27"/>
      <c r="O7761" s="27"/>
      <c r="P7761" s="27"/>
      <c r="Q7761" s="27"/>
      <c r="R7761" s="27"/>
      <c r="S7761" s="27"/>
      <c r="T7761" s="27"/>
    </row>
  </sheetData>
  <mergeCells count="1">
    <mergeCell ref="B13:D13"/>
  </mergeCells>
  <dataValidations count="1">
    <dataValidation type="list" allowBlank="1" showInputMessage="1" showErrorMessage="1" sqref="C16" xr:uid="{00000000-0002-0000-0100-000000000000}">
      <formula1>"2014,2024,7075"</formula1>
    </dataValidation>
  </dataValidations>
  <hyperlinks>
    <hyperlink ref="B13" r:id="rId1" display=" (NASA TM X-73305, 1975)" xr:uid="{E776A08B-CF69-4481-9857-EDD1D3BBD45F}"/>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2018-04-15T16:03:42Z</dcterms:modified>
  <cp:category>Engineering Spreadsheets</cp:category>
</cp:coreProperties>
</file>