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326"/>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150" yWindow="-105" windowWidth="20415" windowHeight="12315" tabRatio="797" activeTab="1" xr2:uid="{00000000-000D-0000-FFFF-FFFF00000000}"/>
  </bookViews>
  <sheets>
    <sheet name="READ ME" sheetId="40" r:id="rId1"/>
    <sheet name="MAIN" sheetId="41" r:id="rId2"/>
  </sheets>
  <externalReferences>
    <externalReference r:id="rId3"/>
  </externalReferences>
  <definedNames>
    <definedName name="_xlnm.Print_Area" localSheetId="1">MAIN!$A$8:$K$59</definedName>
    <definedName name="_xlnm.Print_Area" localSheetId="0">'READ ME'!$A$8:$K$63</definedName>
    <definedName name="_xlnm.Print_Area">#REF!</definedName>
    <definedName name="sencount" hidden="1">1</definedName>
  </definedNames>
  <calcPr calcId="171027"/>
</workbook>
</file>

<file path=xl/calcChain.xml><?xml version="1.0" encoding="utf-8"?>
<calcChain xmlns="http://schemas.openxmlformats.org/spreadsheetml/2006/main">
  <c r="H25" i="41" l="1"/>
  <c r="B12" i="41"/>
  <c r="F11" i="41"/>
  <c r="L10" i="41"/>
  <c r="F10" i="41"/>
  <c r="J9" i="41"/>
  <c r="F9" i="41"/>
  <c r="J8" i="41"/>
  <c r="F8" i="41"/>
  <c r="X7" i="41"/>
  <c r="X6" i="41"/>
  <c r="X5" i="41"/>
  <c r="X4" i="41"/>
  <c r="X3" i="41"/>
  <c r="X2" i="41"/>
  <c r="X1" i="41"/>
  <c r="G1" i="41" s="1"/>
  <c r="J10" i="41" l="1"/>
  <c r="C37" i="41"/>
  <c r="C12" i="40"/>
  <c r="C35" i="41"/>
  <c r="C36" i="41"/>
  <c r="C50" i="41" l="1"/>
  <c r="C45" i="41"/>
  <c r="C41" i="41"/>
  <c r="C48" i="41"/>
  <c r="C47" i="41"/>
  <c r="C44" i="41"/>
  <c r="C43" i="41"/>
  <c r="C39" i="41"/>
  <c r="C40" i="41"/>
  <c r="C54" i="41" l="1"/>
  <c r="C52" i="41"/>
  <c r="C53" i="41"/>
</calcChain>
</file>

<file path=xl/sharedStrings.xml><?xml version="1.0" encoding="utf-8"?>
<sst xmlns="http://schemas.openxmlformats.org/spreadsheetml/2006/main" count="118" uniqueCount="80">
  <si>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</si>
  <si>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</si>
  <si>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</si>
  <si>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</si>
  <si>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</si>
  <si>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</si>
  <si>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</si>
  <si>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</si>
  <si>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</si>
  <si>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</si>
  <si>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</si>
  <si>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</si>
  <si>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</si>
  <si>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</si>
  <si>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</si>
  <si>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</si>
  <si>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</si>
  <si>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</si>
  <si>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</si>
  <si>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</si>
  <si>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</si>
  <si>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</si>
  <si>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</si>
  <si>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</si>
  <si>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</si>
  <si>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</si>
  <si>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</si>
  <si>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</si>
  <si>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</si>
  <si>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</si>
  <si>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</si>
  <si>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</si>
  <si>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S. Abbott</t>
  </si>
  <si>
    <t xml:space="preserve">Page </t>
  </si>
  <si>
    <t>Title</t>
  </si>
  <si>
    <t>Sub</t>
  </si>
  <si>
    <t>Fig</t>
  </si>
  <si>
    <t>Table</t>
  </si>
  <si>
    <t>Running Counts</t>
  </si>
  <si>
    <t>Total Sheet Pages:</t>
  </si>
  <si>
    <t>AA-SM-026-056</t>
  </si>
  <si>
    <t>No</t>
  </si>
  <si>
    <t>Total Title No:</t>
  </si>
  <si>
    <t>27/08/2017</t>
  </si>
  <si>
    <t>A</t>
  </si>
  <si>
    <t>Total Sub No:</t>
  </si>
  <si>
    <t>FRAMEWORK ANALYSIS - HORIZONTAL MOMENT, FIXED SUPPORT</t>
  </si>
  <si>
    <t>STANDARD SPREADSHEET METHOD</t>
  </si>
  <si>
    <t>Total Fig No:</t>
  </si>
  <si>
    <t>Total Table No:</t>
  </si>
  <si>
    <t>Document Number:</t>
  </si>
  <si>
    <t>Revision Level :</t>
  </si>
  <si>
    <t>Page:</t>
  </si>
  <si>
    <t>Title:</t>
  </si>
  <si>
    <t>(NASA TM X-73305, 1975)</t>
  </si>
  <si>
    <t>Table B 5.1.4-1</t>
  </si>
  <si>
    <t>Input:</t>
  </si>
  <si>
    <t>a =</t>
  </si>
  <si>
    <t xml:space="preserve">in </t>
  </si>
  <si>
    <t>b =</t>
  </si>
  <si>
    <t>in</t>
  </si>
  <si>
    <t xml:space="preserve">I₁ = </t>
  </si>
  <si>
    <t>in⁴ (Beam 2nd Moment of Area)</t>
  </si>
  <si>
    <t>I₂ =</t>
  </si>
  <si>
    <t>h =</t>
  </si>
  <si>
    <t>M =</t>
  </si>
  <si>
    <t>lb</t>
  </si>
  <si>
    <t>L =</t>
  </si>
  <si>
    <t>in (total length of beam)</t>
  </si>
  <si>
    <t>Results</t>
  </si>
  <si>
    <t>K =</t>
  </si>
  <si>
    <t>=</t>
  </si>
  <si>
    <r>
      <t>V</t>
    </r>
    <r>
      <rPr>
        <sz val="7"/>
        <rFont val="Calibri"/>
        <family val="2"/>
        <scheme val="minor"/>
      </rPr>
      <t xml:space="preserve"> </t>
    </r>
    <r>
      <rPr>
        <sz val="10"/>
        <rFont val="Calibri"/>
        <family val="2"/>
        <scheme val="minor"/>
      </rPr>
      <t>=</t>
    </r>
  </si>
  <si>
    <t>H =</t>
  </si>
  <si>
    <r>
      <t>M</t>
    </r>
    <r>
      <rPr>
        <vertAlign val="subscript"/>
        <sz val="10"/>
        <rFont val="Calibri"/>
        <family val="2"/>
        <scheme val="minor"/>
      </rPr>
      <t>A</t>
    </r>
    <r>
      <rPr>
        <sz val="10"/>
        <rFont val="Calibri"/>
        <family val="2"/>
        <scheme val="minor"/>
      </rPr>
      <t xml:space="preserve"> =</t>
    </r>
  </si>
  <si>
    <t>inlb</t>
  </si>
  <si>
    <r>
      <t>M</t>
    </r>
    <r>
      <rPr>
        <vertAlign val="subscript"/>
        <sz val="10"/>
        <rFont val="Calibri"/>
        <family val="2"/>
        <scheme val="minor"/>
      </rPr>
      <t>E</t>
    </r>
    <r>
      <rPr>
        <sz val="10"/>
        <rFont val="Calibri"/>
        <family val="2"/>
        <scheme val="minor"/>
      </rPr>
      <t xml:space="preserve"> =</t>
    </r>
  </si>
  <si>
    <t>To display formula values or variables using the xln &amp; xlv functions, you need the XL-Viking add-in.</t>
  </si>
  <si>
    <t>The free version is available here:</t>
  </si>
  <si>
    <t>www.XL-Viking.com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</si>
</sst>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000"/>
  </numFmts>
  <fonts count="23"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sz val="10"/>
      <color theme="1"/>
      <name val="Calibri"/>
      <family val="2"/>
      <scheme val="minor"/>
    </font>
    <font>
      <sz val="10"/>
      <color theme="10"/>
      <name val="Calibri"/>
      <family val="2"/>
    </font>
    <font>
      <sz val="10"/>
      <color rgb="FF0000FF"/>
      <name val="Calibri"/>
      <family val="2"/>
      <scheme val="minor"/>
    </font>
    <font>
      <sz val="10"/>
      <color indexed="12"/>
      <name val="Calibri"/>
      <family val="2"/>
      <scheme val="minor"/>
    </font>
    <font>
      <sz val="7"/>
      <name val="Calibri"/>
      <family val="2"/>
      <scheme val="minor"/>
    </font>
    <font>
      <vertAlign val="subscript"/>
      <sz val="10"/>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b/>
      <i/>
      <u/>
      <sz val="10"/>
      <color rgb="FF33330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 fillId="0" borderId="0"/>
  </cellStyleXfs>
  <cellXfs count="93">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5" fillId="0" borderId="1" xfId="3" applyFont="1" applyBorder="1" applyAlignment="1">
      <alignment horizontal="center"/>
    </xf>
    <xf numFmtId="0" fontId="5" fillId="0" borderId="2" xfId="3" applyFont="1" applyBorder="1" applyAlignment="1">
      <alignment horizontal="center"/>
    </xf>
    <xf numFmtId="0" fontId="5" fillId="0" borderId="1" xfId="3" applyFont="1" applyBorder="1"/>
    <xf numFmtId="0" fontId="5" fillId="0" borderId="3" xfId="3" applyFont="1" applyBorder="1" applyAlignment="1">
      <alignment horizontal="center"/>
    </xf>
    <xf numFmtId="0" fontId="5" fillId="0" borderId="4" xfId="3" applyFont="1" applyBorder="1" applyAlignment="1">
      <alignment horizontal="center"/>
    </xf>
    <xf numFmtId="0" fontId="5" fillId="0" borderId="3" xfId="3" applyFont="1" applyBorder="1"/>
    <xf numFmtId="0" fontId="5" fillId="0" borderId="3" xfId="4" applyFont="1" applyBorder="1" applyAlignment="1">
      <alignment horizontal="center"/>
    </xf>
    <xf numFmtId="1" fontId="5" fillId="0" borderId="3" xfId="4" applyNumberFormat="1" applyFont="1" applyBorder="1" applyAlignment="1">
      <alignment horizontal="center"/>
    </xf>
    <xf numFmtId="1" fontId="5" fillId="0" borderId="4" xfId="4" applyNumberFormat="1" applyFont="1" applyBorder="1" applyAlignment="1">
      <alignment horizontal="center"/>
    </xf>
    <xf numFmtId="1" fontId="5" fillId="0" borderId="3" xfId="3" applyNumberFormat="1" applyFont="1" applyBorder="1" applyAlignment="1">
      <alignment horizontal="center"/>
    </xf>
    <xf numFmtId="1" fontId="5" fillId="0" borderId="4" xfId="3" applyNumberFormat="1" applyFont="1" applyBorder="1" applyAlignment="1">
      <alignment horizontal="center"/>
    </xf>
    <xf numFmtId="1" fontId="5" fillId="0" borderId="0" xfId="3" applyNumberFormat="1" applyFont="1" applyAlignment="1">
      <alignment horizontal="center"/>
    </xf>
    <xf numFmtId="165" fontId="5" fillId="0" borderId="0" xfId="3" applyNumberFormat="1" applyFont="1" applyAlignment="1">
      <alignment horizontal="center"/>
    </xf>
    <xf numFmtId="0" fontId="5" fillId="0" borderId="3" xfId="3" applyFont="1" applyBorder="1" applyAlignment="1"/>
    <xf numFmtId="0" fontId="5" fillId="0" borderId="0" xfId="3" applyFont="1" applyAlignment="1"/>
    <xf numFmtId="0" fontId="5" fillId="0" borderId="0" xfId="3" applyFont="1" applyBorder="1" applyProtection="1">
      <protection locked="0"/>
    </xf>
    <xf numFmtId="0" fontId="12" fillId="0" borderId="0" xfId="3" applyFont="1"/>
    <xf numFmtId="0" fontId="13" fillId="0" borderId="0" xfId="5" applyFont="1" applyAlignment="1" applyProtection="1">
      <alignment horizontal="left"/>
    </xf>
    <xf numFmtId="0" fontId="5" fillId="0" borderId="0" xfId="6" applyFont="1"/>
    <xf numFmtId="0" fontId="6" fillId="0" borderId="0" xfId="3" applyFont="1" applyProtection="1">
      <protection locked="0"/>
    </xf>
    <xf numFmtId="164" fontId="14" fillId="0" borderId="0" xfId="3" applyNumberFormat="1" applyFont="1"/>
    <xf numFmtId="0" fontId="5" fillId="0" borderId="0" xfId="3" applyFont="1" applyAlignment="1" applyProtection="1">
      <alignment horizontal="right" vertical="center"/>
      <protection locked="0"/>
    </xf>
    <xf numFmtId="164" fontId="14" fillId="0" borderId="0" xfId="3" applyNumberFormat="1" applyFont="1" applyAlignment="1" applyProtection="1">
      <alignment horizontal="right" vertical="center"/>
      <protection locked="0"/>
    </xf>
    <xf numFmtId="1" fontId="5" fillId="0" borderId="0" xfId="3" applyNumberFormat="1" applyFont="1" applyAlignment="1" applyProtection="1">
      <alignment horizontal="left" vertical="center"/>
      <protection locked="0"/>
    </xf>
    <xf numFmtId="0" fontId="5" fillId="0" borderId="0" xfId="3" quotePrefix="1" applyFont="1" applyAlignment="1" applyProtection="1">
      <alignment horizontal="right" vertical="center"/>
      <protection locked="0"/>
    </xf>
    <xf numFmtId="164" fontId="14" fillId="0" borderId="0" xfId="3" quotePrefix="1" applyNumberFormat="1" applyFont="1" applyAlignment="1" applyProtection="1">
      <alignment vertical="center"/>
      <protection locked="0"/>
    </xf>
    <xf numFmtId="0" fontId="5" fillId="0" borderId="0" xfId="3" applyFont="1" applyAlignment="1" applyProtection="1">
      <alignment horizontal="left" vertical="center"/>
      <protection locked="0"/>
    </xf>
    <xf numFmtId="0" fontId="5" fillId="0" borderId="0" xfId="3" applyFont="1" applyAlignment="1" applyProtection="1">
      <alignment vertical="center"/>
      <protection locked="0"/>
    </xf>
    <xf numFmtId="164" fontId="15" fillId="0" borderId="0" xfId="3" applyNumberFormat="1" applyFont="1" applyAlignment="1" applyProtection="1">
      <alignment horizontal="right" vertical="center"/>
      <protection locked="0"/>
    </xf>
    <xf numFmtId="164" fontId="5" fillId="0" borderId="0" xfId="3" applyNumberFormat="1" applyFont="1" applyAlignment="1" applyProtection="1">
      <alignment horizontal="left"/>
      <protection locked="0"/>
    </xf>
    <xf numFmtId="0" fontId="5" fillId="0" borderId="0" xfId="3" quotePrefix="1" applyFont="1" applyAlignment="1" applyProtection="1">
      <alignment vertical="center"/>
      <protection locked="0"/>
    </xf>
    <xf numFmtId="164" fontId="14" fillId="0" borderId="0" xfId="3" applyNumberFormat="1" applyFont="1" applyAlignment="1"/>
    <xf numFmtId="164" fontId="5" fillId="0" borderId="0" xfId="3" applyNumberFormat="1" applyFont="1"/>
    <xf numFmtId="164" fontId="5" fillId="0" borderId="0" xfId="3" applyNumberFormat="1" applyFont="1" applyAlignment="1" applyProtection="1">
      <alignment horizontal="right" vertical="center"/>
      <protection locked="0"/>
    </xf>
    <xf numFmtId="1" fontId="5" fillId="0" borderId="0" xfId="3" quotePrefix="1" applyNumberFormat="1" applyFont="1" applyAlignment="1" applyProtection="1">
      <alignment vertical="center"/>
      <protection locked="0"/>
    </xf>
    <xf numFmtId="2" fontId="15" fillId="0" borderId="0" xfId="3" applyNumberFormat="1" applyFont="1" applyAlignment="1" applyProtection="1">
      <alignment horizontal="right" vertical="center"/>
      <protection locked="0"/>
    </xf>
    <xf numFmtId="166" fontId="5" fillId="0" borderId="0" xfId="3" applyNumberFormat="1" applyFont="1" applyAlignment="1" applyProtection="1">
      <alignment horizontal="center" vertical="center"/>
      <protection locked="0"/>
    </xf>
    <xf numFmtId="2" fontId="5" fillId="0" borderId="0" xfId="3" applyNumberFormat="1" applyFont="1"/>
    <xf numFmtId="2" fontId="5" fillId="0" borderId="0" xfId="3" applyNumberFormat="1" applyFont="1" applyAlignment="1" applyProtection="1">
      <alignment horizontal="left" vertical="center"/>
      <protection locked="0"/>
    </xf>
    <xf numFmtId="2" fontId="5" fillId="0" borderId="0" xfId="3" applyNumberFormat="1" applyFont="1" applyAlignment="1" applyProtection="1">
      <alignment horizontal="right" vertical="center"/>
      <protection locked="0"/>
    </xf>
    <xf numFmtId="1" fontId="5" fillId="0" borderId="0" xfId="3" applyNumberFormat="1" applyFont="1" applyFill="1" applyAlignment="1" applyProtection="1">
      <alignment horizontal="right" vertical="center"/>
      <protection locked="0"/>
    </xf>
    <xf numFmtId="0" fontId="5" fillId="0" borderId="0" xfId="3" quotePrefix="1" applyFont="1" applyAlignment="1" applyProtection="1">
      <alignment horizontal="left" vertical="center"/>
      <protection locked="0"/>
    </xf>
    <xf numFmtId="0" fontId="5" fillId="0" borderId="0" xfId="3" quotePrefix="1" applyFont="1" applyBorder="1" applyProtection="1">
      <protection locked="0"/>
    </xf>
    <xf numFmtId="0" fontId="5" fillId="0" borderId="0" xfId="3" applyFont="1" applyAlignment="1" applyProtection="1">
      <alignment horizontal="left" vertical="top" wrapText="1"/>
      <protection locked="0"/>
    </xf>
    <xf numFmtId="164" fontId="5" fillId="0" borderId="0" xfId="3" applyNumberFormat="1" applyFont="1" applyFill="1" applyAlignment="1" applyProtection="1">
      <alignment horizontal="left"/>
      <protection locked="0"/>
    </xf>
    <xf numFmtId="1" fontId="6" fillId="0" borderId="0" xfId="3" applyNumberFormat="1" applyFont="1" applyBorder="1" applyAlignment="1" applyProtection="1">
      <alignment horizontal="right"/>
      <protection locked="0"/>
    </xf>
    <xf numFmtId="0" fontId="18" fillId="0" borderId="0" xfId="3" applyFont="1" applyAlignment="1">
      <alignment horizontal="centerContinuous"/>
    </xf>
    <xf numFmtId="0" fontId="18" fillId="0" borderId="0" xfId="6" applyFont="1" applyAlignment="1">
      <alignment horizontal="centerContinuous"/>
    </xf>
    <xf numFmtId="0" fontId="19" fillId="0" borderId="0" xfId="6" applyFont="1" applyAlignment="1">
      <alignment horizontal="centerContinuous"/>
    </xf>
    <xf numFmtId="0" fontId="20" fillId="0" borderId="0" xfId="6" applyFont="1" applyBorder="1" applyAlignment="1" applyProtection="1">
      <alignment horizontal="centerContinuous"/>
      <protection locked="0"/>
    </xf>
    <xf numFmtId="0" fontId="18" fillId="0" borderId="0" xfId="6" applyFont="1"/>
    <xf numFmtId="0" fontId="18" fillId="0" borderId="0" xfId="6" applyFont="1" applyBorder="1" applyProtection="1">
      <protection locked="0"/>
    </xf>
    <xf numFmtId="0" fontId="21" fillId="0" borderId="0" xfId="6" applyFont="1" applyBorder="1" applyAlignment="1" applyProtection="1">
      <alignment horizontal="right"/>
      <protection locked="0"/>
    </xf>
    <xf numFmtId="0" fontId="22" fillId="0" borderId="0" xfId="5" applyFont="1" applyBorder="1" applyAlignment="1" applyProtection="1">
      <alignment horizontal="left"/>
      <protection locked="0"/>
    </xf>
    <xf numFmtId="0" fontId="19" fillId="0" borderId="0" xfId="6" applyFont="1"/>
    <xf numFmtId="0" fontId="19" fillId="0" borderId="0" xfId="6" applyFont="1" applyBorder="1" applyProtection="1">
      <protection locked="0"/>
    </xf>
    <xf numFmtId="0" fontId="20" fillId="0" borderId="0" xfId="6" applyFont="1" applyBorder="1" applyProtection="1">
      <protection locked="0"/>
    </xf>
  </cellXfs>
  <cellStyles count="7">
    <cellStyle name="Hyperlink 2" xfId="5" xr:uid="{00000000-0005-0000-0000-000000000000}"/>
    <cellStyle name="Normal" xfId="0" builtinId="0" customBuiltin="1"/>
    <cellStyle name="Normal 2" xfId="1" xr:uid="{00000000-0005-0000-0000-000002000000}"/>
    <cellStyle name="Normal 2 2" xfId="3" xr:uid="{00000000-0005-0000-0000-000003000000}"/>
    <cellStyle name="Normal 3" xfId="2" xr:uid="{00000000-0005-0000-0000-000004000000}"/>
    <cellStyle name="Normal 4" xfId="4" xr:uid="{00000000-0005-0000-0000-000005000000}"/>
    <cellStyle name="Normal 5" xfId="6" xr:uid="{7644BAAA-F557-45D6-8C60-A2477110D832}"/>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454601</xdr:colOff>
      <xdr:row>27</xdr:row>
      <xdr:rowOff>8875</xdr:rowOff>
    </xdr:from>
    <xdr:to>
      <xdr:col>2</xdr:col>
      <xdr:colOff>131389</xdr:colOff>
      <xdr:row>27</xdr:row>
      <xdr:rowOff>75339</xdr:rowOff>
    </xdr:to>
    <xdr:grpSp>
      <xdr:nvGrpSpPr>
        <xdr:cNvPr id="2" name="Group 1">
          <a:extLst>
            <a:ext uri="{FF2B5EF4-FFF2-40B4-BE49-F238E27FC236}">
              <a16:creationId xmlns:a16="http://schemas.microsoft.com/office/drawing/2014/main" id="{F146F080-833D-4DB4-B8EF-D64F082CDC2E}"/>
            </a:ext>
          </a:extLst>
        </xdr:cNvPr>
        <xdr:cNvGrpSpPr/>
      </xdr:nvGrpSpPr>
      <xdr:grpSpPr>
        <a:xfrm flipH="1">
          <a:off x="1050949" y="4514614"/>
          <a:ext cx="273136" cy="66464"/>
          <a:chOff x="1049254" y="4369556"/>
          <a:chExt cx="329567" cy="78624"/>
        </a:xfrm>
      </xdr:grpSpPr>
      <xdr:sp macro="" textlink="">
        <xdr:nvSpPr>
          <xdr:cNvPr id="3" name="Freeform: Shape 2">
            <a:extLst>
              <a:ext uri="{FF2B5EF4-FFF2-40B4-BE49-F238E27FC236}">
                <a16:creationId xmlns:a16="http://schemas.microsoft.com/office/drawing/2014/main" id="{84CB4147-C8DD-4A2B-A619-649EFCEF2B39}"/>
              </a:ext>
            </a:extLst>
          </xdr:cNvPr>
          <xdr:cNvSpPr/>
        </xdr:nvSpPr>
        <xdr:spPr>
          <a:xfrm>
            <a:off x="1049254" y="4400567"/>
            <a:ext cx="276378" cy="47613"/>
          </a:xfrm>
          <a:custGeom>
            <a:avLst/>
            <a:gdLst>
              <a:gd name="connsiteX0" fmla="*/ 0 w 319589"/>
              <a:gd name="connsiteY0" fmla="*/ 6267 h 97147"/>
              <a:gd name="connsiteX1" fmla="*/ 175461 w 319589"/>
              <a:gd name="connsiteY1" fmla="*/ 97130 h 97147"/>
              <a:gd name="connsiteX2" fmla="*/ 319589 w 319589"/>
              <a:gd name="connsiteY2" fmla="*/ 0 h 97147"/>
            </a:gdLst>
            <a:ahLst/>
            <a:cxnLst>
              <a:cxn ang="0">
                <a:pos x="connsiteX0" y="connsiteY0"/>
              </a:cxn>
              <a:cxn ang="0">
                <a:pos x="connsiteX1" y="connsiteY1"/>
              </a:cxn>
              <a:cxn ang="0">
                <a:pos x="connsiteX2" y="connsiteY2"/>
              </a:cxn>
            </a:cxnLst>
            <a:rect l="l" t="t" r="r" b="b"/>
            <a:pathLst>
              <a:path w="319589" h="97147">
                <a:moveTo>
                  <a:pt x="0" y="6267"/>
                </a:moveTo>
                <a:cubicBezTo>
                  <a:pt x="61098" y="52220"/>
                  <a:pt x="122196" y="98174"/>
                  <a:pt x="175461" y="97130"/>
                </a:cubicBezTo>
                <a:cubicBezTo>
                  <a:pt x="228726" y="96086"/>
                  <a:pt x="274157" y="48043"/>
                  <a:pt x="319589" y="0"/>
                </a:cubicBezTo>
              </a:path>
            </a:pathLst>
          </a:cu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xnSp macro="">
        <xdr:nvCxnSpPr>
          <xdr:cNvPr id="4" name="Straight Arrow Connector 3">
            <a:extLst>
              <a:ext uri="{FF2B5EF4-FFF2-40B4-BE49-F238E27FC236}">
                <a16:creationId xmlns:a16="http://schemas.microsoft.com/office/drawing/2014/main" id="{F952E6DB-61DD-493E-82C6-7DD2211C3A2A}"/>
              </a:ext>
            </a:extLst>
          </xdr:cNvPr>
          <xdr:cNvCxnSpPr/>
        </xdr:nvCxnSpPr>
        <xdr:spPr>
          <a:xfrm flipV="1">
            <a:off x="1304219" y="4369556"/>
            <a:ext cx="74602" cy="3808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429490</xdr:colOff>
      <xdr:row>27</xdr:row>
      <xdr:rowOff>31388</xdr:rowOff>
    </xdr:from>
    <xdr:to>
      <xdr:col>4</xdr:col>
      <xdr:colOff>106278</xdr:colOff>
      <xdr:row>27</xdr:row>
      <xdr:rowOff>97852</xdr:rowOff>
    </xdr:to>
    <xdr:grpSp>
      <xdr:nvGrpSpPr>
        <xdr:cNvPr id="5" name="Group 4">
          <a:extLst>
            <a:ext uri="{FF2B5EF4-FFF2-40B4-BE49-F238E27FC236}">
              <a16:creationId xmlns:a16="http://schemas.microsoft.com/office/drawing/2014/main" id="{836A6DE6-14DA-4606-A913-1EDC44E935FA}"/>
            </a:ext>
          </a:extLst>
        </xdr:cNvPr>
        <xdr:cNvGrpSpPr/>
      </xdr:nvGrpSpPr>
      <xdr:grpSpPr>
        <a:xfrm flipH="1">
          <a:off x="2218533" y="4537127"/>
          <a:ext cx="273136" cy="66464"/>
          <a:chOff x="1049254" y="4369556"/>
          <a:chExt cx="329567" cy="78624"/>
        </a:xfrm>
      </xdr:grpSpPr>
      <xdr:sp macro="" textlink="">
        <xdr:nvSpPr>
          <xdr:cNvPr id="6" name="Freeform: Shape 5">
            <a:extLst>
              <a:ext uri="{FF2B5EF4-FFF2-40B4-BE49-F238E27FC236}">
                <a16:creationId xmlns:a16="http://schemas.microsoft.com/office/drawing/2014/main" id="{B8E42742-FEFE-410A-AA05-65CD49EAB5D6}"/>
              </a:ext>
            </a:extLst>
          </xdr:cNvPr>
          <xdr:cNvSpPr/>
        </xdr:nvSpPr>
        <xdr:spPr>
          <a:xfrm>
            <a:off x="1049254" y="4400567"/>
            <a:ext cx="276378" cy="47613"/>
          </a:xfrm>
          <a:custGeom>
            <a:avLst/>
            <a:gdLst>
              <a:gd name="connsiteX0" fmla="*/ 0 w 319589"/>
              <a:gd name="connsiteY0" fmla="*/ 6267 h 97147"/>
              <a:gd name="connsiteX1" fmla="*/ 175461 w 319589"/>
              <a:gd name="connsiteY1" fmla="*/ 97130 h 97147"/>
              <a:gd name="connsiteX2" fmla="*/ 319589 w 319589"/>
              <a:gd name="connsiteY2" fmla="*/ 0 h 97147"/>
            </a:gdLst>
            <a:ahLst/>
            <a:cxnLst>
              <a:cxn ang="0">
                <a:pos x="connsiteX0" y="connsiteY0"/>
              </a:cxn>
              <a:cxn ang="0">
                <a:pos x="connsiteX1" y="connsiteY1"/>
              </a:cxn>
              <a:cxn ang="0">
                <a:pos x="connsiteX2" y="connsiteY2"/>
              </a:cxn>
            </a:cxnLst>
            <a:rect l="l" t="t" r="r" b="b"/>
            <a:pathLst>
              <a:path w="319589" h="97147">
                <a:moveTo>
                  <a:pt x="0" y="6267"/>
                </a:moveTo>
                <a:cubicBezTo>
                  <a:pt x="61098" y="52220"/>
                  <a:pt x="122196" y="98174"/>
                  <a:pt x="175461" y="97130"/>
                </a:cubicBezTo>
                <a:cubicBezTo>
                  <a:pt x="228726" y="96086"/>
                  <a:pt x="274157" y="48043"/>
                  <a:pt x="319589" y="0"/>
                </a:cubicBezTo>
              </a:path>
            </a:pathLst>
          </a:cu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xnSp macro="">
        <xdr:nvCxnSpPr>
          <xdr:cNvPr id="7" name="Straight Arrow Connector 6">
            <a:extLst>
              <a:ext uri="{FF2B5EF4-FFF2-40B4-BE49-F238E27FC236}">
                <a16:creationId xmlns:a16="http://schemas.microsoft.com/office/drawing/2014/main" id="{91E20530-E326-48A3-A3F9-17395C8FC416}"/>
              </a:ext>
            </a:extLst>
          </xdr:cNvPr>
          <xdr:cNvCxnSpPr/>
        </xdr:nvCxnSpPr>
        <xdr:spPr>
          <a:xfrm flipV="1">
            <a:off x="1304219" y="4369556"/>
            <a:ext cx="74602" cy="3808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0</xdr:col>
      <xdr:colOff>40822</xdr:colOff>
      <xdr:row>7</xdr:row>
      <xdr:rowOff>40821</xdr:rowOff>
    </xdr:from>
    <xdr:to>
      <xdr:col>4</xdr:col>
      <xdr:colOff>142875</xdr:colOff>
      <xdr:row>10</xdr:row>
      <xdr:rowOff>52475</xdr:rowOff>
    </xdr:to>
    <xdr:pic>
      <xdr:nvPicPr>
        <xdr:cNvPr id="8" name="Picture 7">
          <a:hlinkClick xmlns:r="http://schemas.openxmlformats.org/officeDocument/2006/relationships" r:id="rId1"/>
          <a:extLst>
            <a:ext uri="{FF2B5EF4-FFF2-40B4-BE49-F238E27FC236}">
              <a16:creationId xmlns:a16="http://schemas.microsoft.com/office/drawing/2014/main" id="{216ECBBB-7DAD-4A5F-94DA-7882815FF831}"/>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xdr:from>
      <xdr:col>2</xdr:col>
      <xdr:colOff>0</xdr:colOff>
      <xdr:row>17</xdr:row>
      <xdr:rowOff>0</xdr:rowOff>
    </xdr:from>
    <xdr:to>
      <xdr:col>2</xdr:col>
      <xdr:colOff>0</xdr:colOff>
      <xdr:row>26</xdr:row>
      <xdr:rowOff>9525</xdr:rowOff>
    </xdr:to>
    <xdr:cxnSp macro="">
      <xdr:nvCxnSpPr>
        <xdr:cNvPr id="9" name="Straight Connector 8">
          <a:extLst>
            <a:ext uri="{FF2B5EF4-FFF2-40B4-BE49-F238E27FC236}">
              <a16:creationId xmlns:a16="http://schemas.microsoft.com/office/drawing/2014/main" id="{957D4890-A0A7-4FAF-B6E6-5E06BA50B3A8}"/>
            </a:ext>
          </a:extLst>
        </xdr:cNvPr>
        <xdr:cNvCxnSpPr/>
      </xdr:nvCxnSpPr>
      <xdr:spPr>
        <a:xfrm>
          <a:off x="1200150" y="2790825"/>
          <a:ext cx="0" cy="1466850"/>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599891</xdr:colOff>
      <xdr:row>16</xdr:row>
      <xdr:rowOff>146539</xdr:rowOff>
    </xdr:from>
    <xdr:to>
      <xdr:col>3</xdr:col>
      <xdr:colOff>599891</xdr:colOff>
      <xdr:row>26</xdr:row>
      <xdr:rowOff>5312</xdr:rowOff>
    </xdr:to>
    <xdr:cxnSp macro="">
      <xdr:nvCxnSpPr>
        <xdr:cNvPr id="10" name="Straight Connector 9">
          <a:extLst>
            <a:ext uri="{FF2B5EF4-FFF2-40B4-BE49-F238E27FC236}">
              <a16:creationId xmlns:a16="http://schemas.microsoft.com/office/drawing/2014/main" id="{52ED788B-C777-488B-974C-956886D5BE20}"/>
            </a:ext>
          </a:extLst>
        </xdr:cNvPr>
        <xdr:cNvCxnSpPr/>
      </xdr:nvCxnSpPr>
      <xdr:spPr>
        <a:xfrm>
          <a:off x="2400116" y="2775439"/>
          <a:ext cx="0" cy="1478023"/>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590550</xdr:colOff>
      <xdr:row>16</xdr:row>
      <xdr:rowOff>152400</xdr:rowOff>
    </xdr:from>
    <xdr:to>
      <xdr:col>4</xdr:col>
      <xdr:colOff>0</xdr:colOff>
      <xdr:row>16</xdr:row>
      <xdr:rowOff>152400</xdr:rowOff>
    </xdr:to>
    <xdr:cxnSp macro="">
      <xdr:nvCxnSpPr>
        <xdr:cNvPr id="11" name="Straight Connector 10">
          <a:extLst>
            <a:ext uri="{FF2B5EF4-FFF2-40B4-BE49-F238E27FC236}">
              <a16:creationId xmlns:a16="http://schemas.microsoft.com/office/drawing/2014/main" id="{86DC9EC8-F067-4AB1-91FE-3CEB1A0F3125}"/>
            </a:ext>
          </a:extLst>
        </xdr:cNvPr>
        <xdr:cNvCxnSpPr/>
      </xdr:nvCxnSpPr>
      <xdr:spPr>
        <a:xfrm>
          <a:off x="1190625" y="2781300"/>
          <a:ext cx="1209675"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600404</xdr:colOff>
      <xdr:row>15</xdr:row>
      <xdr:rowOff>25288</xdr:rowOff>
    </xdr:from>
    <xdr:to>
      <xdr:col>1</xdr:col>
      <xdr:colOff>600404</xdr:colOff>
      <xdr:row>16</xdr:row>
      <xdr:rowOff>122224</xdr:rowOff>
    </xdr:to>
    <xdr:cxnSp macro="">
      <xdr:nvCxnSpPr>
        <xdr:cNvPr id="12" name="Straight Connector 11">
          <a:extLst>
            <a:ext uri="{FF2B5EF4-FFF2-40B4-BE49-F238E27FC236}">
              <a16:creationId xmlns:a16="http://schemas.microsoft.com/office/drawing/2014/main" id="{B4346113-1473-49E7-AB97-E888A50F9D18}"/>
            </a:ext>
          </a:extLst>
        </xdr:cNvPr>
        <xdr:cNvCxnSpPr/>
      </xdr:nvCxnSpPr>
      <xdr:spPr>
        <a:xfrm flipV="1">
          <a:off x="1200479" y="2492263"/>
          <a:ext cx="0" cy="258861"/>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4889</xdr:colOff>
      <xdr:row>15</xdr:row>
      <xdr:rowOff>30176</xdr:rowOff>
    </xdr:from>
    <xdr:to>
      <xdr:col>4</xdr:col>
      <xdr:colOff>4889</xdr:colOff>
      <xdr:row>16</xdr:row>
      <xdr:rowOff>127112</xdr:rowOff>
    </xdr:to>
    <xdr:cxnSp macro="">
      <xdr:nvCxnSpPr>
        <xdr:cNvPr id="13" name="Straight Connector 12">
          <a:extLst>
            <a:ext uri="{FF2B5EF4-FFF2-40B4-BE49-F238E27FC236}">
              <a16:creationId xmlns:a16="http://schemas.microsoft.com/office/drawing/2014/main" id="{512FA626-00B9-4645-BEB9-D24601752AF2}"/>
            </a:ext>
          </a:extLst>
        </xdr:cNvPr>
        <xdr:cNvCxnSpPr/>
      </xdr:nvCxnSpPr>
      <xdr:spPr>
        <a:xfrm flipV="1">
          <a:off x="2405189" y="2497151"/>
          <a:ext cx="0" cy="258861"/>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345597</xdr:colOff>
      <xdr:row>16</xdr:row>
      <xdr:rowOff>151724</xdr:rowOff>
    </xdr:from>
    <xdr:to>
      <xdr:col>1</xdr:col>
      <xdr:colOff>564756</xdr:colOff>
      <xdr:row>16</xdr:row>
      <xdr:rowOff>151724</xdr:rowOff>
    </xdr:to>
    <xdr:cxnSp macro="">
      <xdr:nvCxnSpPr>
        <xdr:cNvPr id="14" name="Straight Connector 13">
          <a:extLst>
            <a:ext uri="{FF2B5EF4-FFF2-40B4-BE49-F238E27FC236}">
              <a16:creationId xmlns:a16="http://schemas.microsoft.com/office/drawing/2014/main" id="{1D73AA53-E85B-4D29-A78F-DFC770288593}"/>
            </a:ext>
          </a:extLst>
        </xdr:cNvPr>
        <xdr:cNvCxnSpPr/>
      </xdr:nvCxnSpPr>
      <xdr:spPr>
        <a:xfrm>
          <a:off x="945672" y="2780624"/>
          <a:ext cx="219159" cy="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86733</xdr:colOff>
      <xdr:row>14</xdr:row>
      <xdr:rowOff>18105</xdr:rowOff>
    </xdr:from>
    <xdr:to>
      <xdr:col>2</xdr:col>
      <xdr:colOff>327083</xdr:colOff>
      <xdr:row>15</xdr:row>
      <xdr:rowOff>137390</xdr:rowOff>
    </xdr:to>
    <xdr:sp macro="" textlink="">
      <xdr:nvSpPr>
        <xdr:cNvPr id="15" name="TextBox 14">
          <a:extLst>
            <a:ext uri="{FF2B5EF4-FFF2-40B4-BE49-F238E27FC236}">
              <a16:creationId xmlns:a16="http://schemas.microsoft.com/office/drawing/2014/main" id="{0A1F4E01-8A07-475F-BE37-CFDA29E9C492}"/>
            </a:ext>
          </a:extLst>
        </xdr:cNvPr>
        <xdr:cNvSpPr txBox="1"/>
      </xdr:nvSpPr>
      <xdr:spPr>
        <a:xfrm>
          <a:off x="1286883" y="2323155"/>
          <a:ext cx="240350" cy="2812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a</a:t>
          </a:r>
        </a:p>
      </xdr:txBody>
    </xdr:sp>
    <xdr:clientData/>
  </xdr:twoCellAnchor>
  <xdr:twoCellAnchor>
    <xdr:from>
      <xdr:col>2</xdr:col>
      <xdr:colOff>363144</xdr:colOff>
      <xdr:row>15</xdr:row>
      <xdr:rowOff>38159</xdr:rowOff>
    </xdr:from>
    <xdr:to>
      <xdr:col>2</xdr:col>
      <xdr:colOff>363144</xdr:colOff>
      <xdr:row>16</xdr:row>
      <xdr:rowOff>140531</xdr:rowOff>
    </xdr:to>
    <xdr:cxnSp macro="">
      <xdr:nvCxnSpPr>
        <xdr:cNvPr id="16" name="Straight Arrow Connector 15">
          <a:extLst>
            <a:ext uri="{FF2B5EF4-FFF2-40B4-BE49-F238E27FC236}">
              <a16:creationId xmlns:a16="http://schemas.microsoft.com/office/drawing/2014/main" id="{BDB06139-D0C3-49DC-8AA2-16F22ED02FEB}"/>
            </a:ext>
          </a:extLst>
        </xdr:cNvPr>
        <xdr:cNvCxnSpPr/>
      </xdr:nvCxnSpPr>
      <xdr:spPr>
        <a:xfrm>
          <a:off x="1563294" y="2505134"/>
          <a:ext cx="0" cy="264297"/>
        </a:xfrm>
        <a:prstGeom prst="straightConnector1">
          <a:avLst/>
        </a:prstGeom>
        <a:ln w="1270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45903</xdr:colOff>
      <xdr:row>14</xdr:row>
      <xdr:rowOff>44193</xdr:rowOff>
    </xdr:from>
    <xdr:to>
      <xdr:col>3</xdr:col>
      <xdr:colOff>305039</xdr:colOff>
      <xdr:row>15</xdr:row>
      <xdr:rowOff>151410</xdr:rowOff>
    </xdr:to>
    <xdr:sp macro="" textlink="">
      <xdr:nvSpPr>
        <xdr:cNvPr id="17" name="TextBox 16">
          <a:extLst>
            <a:ext uri="{FF2B5EF4-FFF2-40B4-BE49-F238E27FC236}">
              <a16:creationId xmlns:a16="http://schemas.microsoft.com/office/drawing/2014/main" id="{5E81AB68-1775-4DA6-894C-EFCF09A7254F}"/>
            </a:ext>
          </a:extLst>
        </xdr:cNvPr>
        <xdr:cNvSpPr txBox="1"/>
      </xdr:nvSpPr>
      <xdr:spPr>
        <a:xfrm>
          <a:off x="1846128" y="2349243"/>
          <a:ext cx="259136" cy="2691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b</a:t>
          </a:r>
        </a:p>
      </xdr:txBody>
    </xdr:sp>
    <xdr:clientData/>
  </xdr:twoCellAnchor>
  <xdr:twoCellAnchor>
    <xdr:from>
      <xdr:col>2</xdr:col>
      <xdr:colOff>365823</xdr:colOff>
      <xdr:row>15</xdr:row>
      <xdr:rowOff>94210</xdr:rowOff>
    </xdr:from>
    <xdr:to>
      <xdr:col>4</xdr:col>
      <xdr:colOff>12370</xdr:colOff>
      <xdr:row>15</xdr:row>
      <xdr:rowOff>94622</xdr:rowOff>
    </xdr:to>
    <xdr:cxnSp macro="">
      <xdr:nvCxnSpPr>
        <xdr:cNvPr id="18" name="Straight Arrow Connector 17">
          <a:extLst>
            <a:ext uri="{FF2B5EF4-FFF2-40B4-BE49-F238E27FC236}">
              <a16:creationId xmlns:a16="http://schemas.microsoft.com/office/drawing/2014/main" id="{DD620350-373D-45DA-8399-CB4C9F50DFB3}"/>
            </a:ext>
          </a:extLst>
        </xdr:cNvPr>
        <xdr:cNvCxnSpPr/>
      </xdr:nvCxnSpPr>
      <xdr:spPr>
        <a:xfrm flipV="1">
          <a:off x="1565973" y="2561185"/>
          <a:ext cx="846697" cy="412"/>
        </a:xfrm>
        <a:prstGeom prst="straightConnector1">
          <a:avLst/>
        </a:prstGeom>
        <a:ln w="9525">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186070</xdr:colOff>
      <xdr:row>20</xdr:row>
      <xdr:rowOff>136090</xdr:rowOff>
    </xdr:from>
    <xdr:to>
      <xdr:col>1</xdr:col>
      <xdr:colOff>342130</xdr:colOff>
      <xdr:row>22</xdr:row>
      <xdr:rowOff>24712</xdr:rowOff>
    </xdr:to>
    <xdr:sp macro="" textlink="">
      <xdr:nvSpPr>
        <xdr:cNvPr id="19" name="TextBox 18">
          <a:extLst>
            <a:ext uri="{FF2B5EF4-FFF2-40B4-BE49-F238E27FC236}">
              <a16:creationId xmlns:a16="http://schemas.microsoft.com/office/drawing/2014/main" id="{60B32229-5BEC-4213-AA1A-3FB1385D50D9}"/>
            </a:ext>
          </a:extLst>
        </xdr:cNvPr>
        <xdr:cNvSpPr txBox="1"/>
      </xdr:nvSpPr>
      <xdr:spPr>
        <a:xfrm>
          <a:off x="786145" y="3412690"/>
          <a:ext cx="156060" cy="2124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h</a:t>
          </a:r>
        </a:p>
      </xdr:txBody>
    </xdr:sp>
    <xdr:clientData/>
  </xdr:twoCellAnchor>
  <xdr:twoCellAnchor>
    <xdr:from>
      <xdr:col>1</xdr:col>
      <xdr:colOff>445770</xdr:colOff>
      <xdr:row>16</xdr:row>
      <xdr:rowOff>152400</xdr:rowOff>
    </xdr:from>
    <xdr:to>
      <xdr:col>1</xdr:col>
      <xdr:colOff>449580</xdr:colOff>
      <xdr:row>25</xdr:row>
      <xdr:rowOff>95250</xdr:rowOff>
    </xdr:to>
    <xdr:cxnSp macro="">
      <xdr:nvCxnSpPr>
        <xdr:cNvPr id="20" name="Straight Arrow Connector 19">
          <a:extLst>
            <a:ext uri="{FF2B5EF4-FFF2-40B4-BE49-F238E27FC236}">
              <a16:creationId xmlns:a16="http://schemas.microsoft.com/office/drawing/2014/main" id="{9A5268BE-F903-4AAE-AD60-EE438FBE867A}"/>
            </a:ext>
          </a:extLst>
        </xdr:cNvPr>
        <xdr:cNvCxnSpPr/>
      </xdr:nvCxnSpPr>
      <xdr:spPr>
        <a:xfrm flipH="1" flipV="1">
          <a:off x="1045845" y="2781300"/>
          <a:ext cx="3810" cy="1400175"/>
        </a:xfrm>
        <a:prstGeom prst="straightConnector1">
          <a:avLst/>
        </a:prstGeom>
        <a:ln w="9525">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559202</xdr:colOff>
      <xdr:row>16</xdr:row>
      <xdr:rowOff>135828</xdr:rowOff>
    </xdr:from>
    <xdr:to>
      <xdr:col>2</xdr:col>
      <xdr:colOff>160321</xdr:colOff>
      <xdr:row>18</xdr:row>
      <xdr:rowOff>19200</xdr:rowOff>
    </xdr:to>
    <xdr:sp macro="" textlink="">
      <xdr:nvSpPr>
        <xdr:cNvPr id="21" name="TextBox 20">
          <a:extLst>
            <a:ext uri="{FF2B5EF4-FFF2-40B4-BE49-F238E27FC236}">
              <a16:creationId xmlns:a16="http://schemas.microsoft.com/office/drawing/2014/main" id="{2521D218-116C-477E-B0AA-941E9B8EBD9B}"/>
            </a:ext>
          </a:extLst>
        </xdr:cNvPr>
        <xdr:cNvSpPr txBox="1"/>
      </xdr:nvSpPr>
      <xdr:spPr>
        <a:xfrm flipH="1">
          <a:off x="1159277" y="2764728"/>
          <a:ext cx="201194" cy="2072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B</a:t>
          </a:r>
        </a:p>
      </xdr:txBody>
    </xdr:sp>
    <xdr:clientData/>
  </xdr:twoCellAnchor>
  <xdr:twoCellAnchor>
    <xdr:from>
      <xdr:col>2</xdr:col>
      <xdr:colOff>282183</xdr:colOff>
      <xdr:row>15</xdr:row>
      <xdr:rowOff>121077</xdr:rowOff>
    </xdr:from>
    <xdr:to>
      <xdr:col>2</xdr:col>
      <xdr:colOff>472683</xdr:colOff>
      <xdr:row>17</xdr:row>
      <xdr:rowOff>10570</xdr:rowOff>
    </xdr:to>
    <xdr:sp macro="" textlink="">
      <xdr:nvSpPr>
        <xdr:cNvPr id="22" name="TextBox 21">
          <a:extLst>
            <a:ext uri="{FF2B5EF4-FFF2-40B4-BE49-F238E27FC236}">
              <a16:creationId xmlns:a16="http://schemas.microsoft.com/office/drawing/2014/main" id="{31234239-5B3D-47F1-82B5-534B669E850D}"/>
            </a:ext>
          </a:extLst>
        </xdr:cNvPr>
        <xdr:cNvSpPr txBox="1"/>
      </xdr:nvSpPr>
      <xdr:spPr>
        <a:xfrm>
          <a:off x="1482333" y="2588052"/>
          <a:ext cx="190500" cy="2133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C</a:t>
          </a:r>
        </a:p>
      </xdr:txBody>
    </xdr:sp>
    <xdr:clientData/>
  </xdr:twoCellAnchor>
  <xdr:twoCellAnchor>
    <xdr:from>
      <xdr:col>3</xdr:col>
      <xdr:colOff>401053</xdr:colOff>
      <xdr:row>16</xdr:row>
      <xdr:rowOff>131857</xdr:rowOff>
    </xdr:from>
    <xdr:to>
      <xdr:col>3</xdr:col>
      <xdr:colOff>576514</xdr:colOff>
      <xdr:row>18</xdr:row>
      <xdr:rowOff>10217</xdr:rowOff>
    </xdr:to>
    <xdr:sp macro="" textlink="">
      <xdr:nvSpPr>
        <xdr:cNvPr id="23" name="TextBox 22">
          <a:extLst>
            <a:ext uri="{FF2B5EF4-FFF2-40B4-BE49-F238E27FC236}">
              <a16:creationId xmlns:a16="http://schemas.microsoft.com/office/drawing/2014/main" id="{D8C28ECE-C77C-4234-BCD7-2F02A27A43E3}"/>
            </a:ext>
          </a:extLst>
        </xdr:cNvPr>
        <xdr:cNvSpPr txBox="1"/>
      </xdr:nvSpPr>
      <xdr:spPr>
        <a:xfrm>
          <a:off x="2201278" y="2760757"/>
          <a:ext cx="175461" cy="2022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D</a:t>
          </a:r>
        </a:p>
      </xdr:txBody>
    </xdr:sp>
    <xdr:clientData/>
  </xdr:twoCellAnchor>
  <xdr:twoCellAnchor>
    <xdr:from>
      <xdr:col>2</xdr:col>
      <xdr:colOff>482352</xdr:colOff>
      <xdr:row>19</xdr:row>
      <xdr:rowOff>127944</xdr:rowOff>
    </xdr:from>
    <xdr:to>
      <xdr:col>3</xdr:col>
      <xdr:colOff>46427</xdr:colOff>
      <xdr:row>21</xdr:row>
      <xdr:rowOff>22450</xdr:rowOff>
    </xdr:to>
    <xdr:sp macro="" textlink="">
      <xdr:nvSpPr>
        <xdr:cNvPr id="24" name="TextBox 23">
          <a:extLst>
            <a:ext uri="{FF2B5EF4-FFF2-40B4-BE49-F238E27FC236}">
              <a16:creationId xmlns:a16="http://schemas.microsoft.com/office/drawing/2014/main" id="{60CE0D34-B4E6-460E-A032-F8F3792F502B}"/>
            </a:ext>
          </a:extLst>
        </xdr:cNvPr>
        <xdr:cNvSpPr txBox="1"/>
      </xdr:nvSpPr>
      <xdr:spPr>
        <a:xfrm>
          <a:off x="1682502" y="3242619"/>
          <a:ext cx="164150" cy="2183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L</a:t>
          </a:r>
        </a:p>
      </xdr:txBody>
    </xdr:sp>
    <xdr:clientData/>
  </xdr:twoCellAnchor>
  <xdr:twoCellAnchor>
    <xdr:from>
      <xdr:col>2</xdr:col>
      <xdr:colOff>8282</xdr:colOff>
      <xdr:row>20</xdr:row>
      <xdr:rowOff>0</xdr:rowOff>
    </xdr:from>
    <xdr:to>
      <xdr:col>3</xdr:col>
      <xdr:colOff>598170</xdr:colOff>
      <xdr:row>20</xdr:row>
      <xdr:rowOff>3810</xdr:rowOff>
    </xdr:to>
    <xdr:cxnSp macro="">
      <xdr:nvCxnSpPr>
        <xdr:cNvPr id="25" name="Straight Arrow Connector 24">
          <a:extLst>
            <a:ext uri="{FF2B5EF4-FFF2-40B4-BE49-F238E27FC236}">
              <a16:creationId xmlns:a16="http://schemas.microsoft.com/office/drawing/2014/main" id="{A15DFE78-EEAD-4927-82E6-2B34578348CC}"/>
            </a:ext>
          </a:extLst>
        </xdr:cNvPr>
        <xdr:cNvCxnSpPr/>
      </xdr:nvCxnSpPr>
      <xdr:spPr>
        <a:xfrm>
          <a:off x="1208432" y="3276600"/>
          <a:ext cx="1189963" cy="381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182553</xdr:colOff>
      <xdr:row>23</xdr:row>
      <xdr:rowOff>38026</xdr:rowOff>
    </xdr:from>
    <xdr:to>
      <xdr:col>2</xdr:col>
      <xdr:colOff>521178</xdr:colOff>
      <xdr:row>25</xdr:row>
      <xdr:rowOff>35943</xdr:rowOff>
    </xdr:to>
    <xdr:sp macro="" textlink="">
      <xdr:nvSpPr>
        <xdr:cNvPr id="26" name="TextBox 25">
          <a:extLst>
            <a:ext uri="{FF2B5EF4-FFF2-40B4-BE49-F238E27FC236}">
              <a16:creationId xmlns:a16="http://schemas.microsoft.com/office/drawing/2014/main" id="{4D079691-553D-40AB-BB87-D38BE348EFA9}"/>
            </a:ext>
          </a:extLst>
        </xdr:cNvPr>
        <xdr:cNvSpPr txBox="1"/>
      </xdr:nvSpPr>
      <xdr:spPr>
        <a:xfrm>
          <a:off x="1382703" y="3800401"/>
          <a:ext cx="338625" cy="3217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I</a:t>
          </a:r>
          <a:r>
            <a:rPr lang="en-CA" sz="800" baseline="-25000"/>
            <a:t>1</a:t>
          </a:r>
        </a:p>
      </xdr:txBody>
    </xdr:sp>
    <xdr:clientData/>
  </xdr:twoCellAnchor>
  <xdr:twoCellAnchor>
    <xdr:from>
      <xdr:col>3</xdr:col>
      <xdr:colOff>161746</xdr:colOff>
      <xdr:row>23</xdr:row>
      <xdr:rowOff>27074</xdr:rowOff>
    </xdr:from>
    <xdr:to>
      <xdr:col>3</xdr:col>
      <xdr:colOff>431322</xdr:colOff>
      <xdr:row>24</xdr:row>
      <xdr:rowOff>152759</xdr:rowOff>
    </xdr:to>
    <xdr:sp macro="" textlink="">
      <xdr:nvSpPr>
        <xdr:cNvPr id="27" name="TextBox 26">
          <a:extLst>
            <a:ext uri="{FF2B5EF4-FFF2-40B4-BE49-F238E27FC236}">
              <a16:creationId xmlns:a16="http://schemas.microsoft.com/office/drawing/2014/main" id="{B8BB516B-9882-49D0-8918-DC74FD2AEC6F}"/>
            </a:ext>
          </a:extLst>
        </xdr:cNvPr>
        <xdr:cNvSpPr txBox="1"/>
      </xdr:nvSpPr>
      <xdr:spPr>
        <a:xfrm>
          <a:off x="1961971" y="3789449"/>
          <a:ext cx="269576" cy="2876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CA" sz="1000">
              <a:solidFill>
                <a:schemeClr val="dk1"/>
              </a:solidFill>
              <a:effectLst/>
              <a:latin typeface="+mn-lt"/>
              <a:ea typeface="+mn-ea"/>
              <a:cs typeface="+mn-cs"/>
            </a:rPr>
            <a:t>I</a:t>
          </a:r>
          <a:r>
            <a:rPr lang="en-CA" sz="800" baseline="-25000">
              <a:solidFill>
                <a:schemeClr val="dk1"/>
              </a:solidFill>
              <a:effectLst/>
              <a:latin typeface="+mn-lt"/>
              <a:ea typeface="+mn-ea"/>
              <a:cs typeface="+mn-cs"/>
            </a:rPr>
            <a:t>1</a:t>
          </a:r>
          <a:endParaRPr lang="en-CA" sz="800" baseline="-25000">
            <a:effectLst/>
          </a:endParaRPr>
        </a:p>
        <a:p>
          <a:endParaRPr lang="en-CA" sz="500"/>
        </a:p>
      </xdr:txBody>
    </xdr:sp>
    <xdr:clientData/>
  </xdr:twoCellAnchor>
  <xdr:twoCellAnchor>
    <xdr:from>
      <xdr:col>2</xdr:col>
      <xdr:colOff>7620</xdr:colOff>
      <xdr:row>23</xdr:row>
      <xdr:rowOff>57150</xdr:rowOff>
    </xdr:from>
    <xdr:to>
      <xdr:col>2</xdr:col>
      <xdr:colOff>155409</xdr:colOff>
      <xdr:row>23</xdr:row>
      <xdr:rowOff>160421</xdr:rowOff>
    </xdr:to>
    <xdr:cxnSp macro="">
      <xdr:nvCxnSpPr>
        <xdr:cNvPr id="28" name="Straight Arrow Connector 27">
          <a:extLst>
            <a:ext uri="{FF2B5EF4-FFF2-40B4-BE49-F238E27FC236}">
              <a16:creationId xmlns:a16="http://schemas.microsoft.com/office/drawing/2014/main" id="{411053E5-CB3C-4EF0-BE54-00055B7FACF9}"/>
            </a:ext>
          </a:extLst>
        </xdr:cNvPr>
        <xdr:cNvCxnSpPr/>
      </xdr:nvCxnSpPr>
      <xdr:spPr>
        <a:xfrm flipH="1" flipV="1">
          <a:off x="1207770" y="3819525"/>
          <a:ext cx="147789" cy="10327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431322</xdr:colOff>
      <xdr:row>23</xdr:row>
      <xdr:rowOff>65171</xdr:rowOff>
    </xdr:from>
    <xdr:to>
      <xdr:col>4</xdr:col>
      <xdr:colOff>5013</xdr:colOff>
      <xdr:row>24</xdr:row>
      <xdr:rowOff>9706</xdr:rowOff>
    </xdr:to>
    <xdr:cxnSp macro="">
      <xdr:nvCxnSpPr>
        <xdr:cNvPr id="29" name="Straight Arrow Connector 28">
          <a:extLst>
            <a:ext uri="{FF2B5EF4-FFF2-40B4-BE49-F238E27FC236}">
              <a16:creationId xmlns:a16="http://schemas.microsoft.com/office/drawing/2014/main" id="{CE1F83BC-0702-4E84-BC09-8ECDD48CACB1}"/>
            </a:ext>
          </a:extLst>
        </xdr:cNvPr>
        <xdr:cNvCxnSpPr>
          <a:stCxn id="27" idx="3"/>
        </xdr:cNvCxnSpPr>
      </xdr:nvCxnSpPr>
      <xdr:spPr>
        <a:xfrm flipV="1">
          <a:off x="2231547" y="3827546"/>
          <a:ext cx="173766" cy="10646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589179</xdr:colOff>
      <xdr:row>17</xdr:row>
      <xdr:rowOff>142996</xdr:rowOff>
    </xdr:from>
    <xdr:to>
      <xdr:col>3</xdr:col>
      <xdr:colOff>288742</xdr:colOff>
      <xdr:row>19</xdr:row>
      <xdr:rowOff>42604</xdr:rowOff>
    </xdr:to>
    <xdr:sp macro="" textlink="">
      <xdr:nvSpPr>
        <xdr:cNvPr id="30" name="TextBox 29">
          <a:extLst>
            <a:ext uri="{FF2B5EF4-FFF2-40B4-BE49-F238E27FC236}">
              <a16:creationId xmlns:a16="http://schemas.microsoft.com/office/drawing/2014/main" id="{4A5FCC69-7F90-48E1-8BC5-5A947A0A9A5F}"/>
            </a:ext>
          </a:extLst>
        </xdr:cNvPr>
        <xdr:cNvSpPr txBox="1"/>
      </xdr:nvSpPr>
      <xdr:spPr>
        <a:xfrm>
          <a:off x="1789329" y="2933821"/>
          <a:ext cx="299638" cy="2234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b="0"/>
            <a:t>I₂</a:t>
          </a:r>
        </a:p>
      </xdr:txBody>
    </xdr:sp>
    <xdr:clientData/>
  </xdr:twoCellAnchor>
  <xdr:twoCellAnchor>
    <xdr:from>
      <xdr:col>3</xdr:col>
      <xdr:colOff>178891</xdr:colOff>
      <xdr:row>17</xdr:row>
      <xdr:rowOff>42503</xdr:rowOff>
    </xdr:from>
    <xdr:to>
      <xdr:col>3</xdr:col>
      <xdr:colOff>288471</xdr:colOff>
      <xdr:row>18</xdr:row>
      <xdr:rowOff>38443</xdr:rowOff>
    </xdr:to>
    <xdr:cxnSp macro="">
      <xdr:nvCxnSpPr>
        <xdr:cNvPr id="31" name="Straight Arrow Connector 30">
          <a:extLst>
            <a:ext uri="{FF2B5EF4-FFF2-40B4-BE49-F238E27FC236}">
              <a16:creationId xmlns:a16="http://schemas.microsoft.com/office/drawing/2014/main" id="{8E2EC1B6-E8DA-4C63-93A5-BF7848A6F784}"/>
            </a:ext>
          </a:extLst>
        </xdr:cNvPr>
        <xdr:cNvCxnSpPr/>
      </xdr:nvCxnSpPr>
      <xdr:spPr>
        <a:xfrm flipV="1">
          <a:off x="1979116" y="2833328"/>
          <a:ext cx="109580" cy="15786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556690</xdr:colOff>
      <xdr:row>24</xdr:row>
      <xdr:rowOff>98611</xdr:rowOff>
    </xdr:from>
    <xdr:to>
      <xdr:col>2</xdr:col>
      <xdr:colOff>206306</xdr:colOff>
      <xdr:row>25</xdr:row>
      <xdr:rowOff>115620</xdr:rowOff>
    </xdr:to>
    <xdr:sp macro="" textlink="">
      <xdr:nvSpPr>
        <xdr:cNvPr id="32" name="TextBox 31">
          <a:extLst>
            <a:ext uri="{FF2B5EF4-FFF2-40B4-BE49-F238E27FC236}">
              <a16:creationId xmlns:a16="http://schemas.microsoft.com/office/drawing/2014/main" id="{0282BB8D-C71F-4F03-A039-93D7DBB7C059}"/>
            </a:ext>
          </a:extLst>
        </xdr:cNvPr>
        <xdr:cNvSpPr txBox="1"/>
      </xdr:nvSpPr>
      <xdr:spPr>
        <a:xfrm>
          <a:off x="1156765" y="4022911"/>
          <a:ext cx="249691" cy="1789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A</a:t>
          </a:r>
        </a:p>
      </xdr:txBody>
    </xdr:sp>
    <xdr:clientData/>
  </xdr:twoCellAnchor>
  <xdr:twoCellAnchor>
    <xdr:from>
      <xdr:col>3</xdr:col>
      <xdr:colOff>397559</xdr:colOff>
      <xdr:row>24</xdr:row>
      <xdr:rowOff>75247</xdr:rowOff>
    </xdr:from>
    <xdr:to>
      <xdr:col>4</xdr:col>
      <xdr:colOff>125417</xdr:colOff>
      <xdr:row>26</xdr:row>
      <xdr:rowOff>7945</xdr:rowOff>
    </xdr:to>
    <xdr:sp macro="" textlink="">
      <xdr:nvSpPr>
        <xdr:cNvPr id="33" name="TextBox 32">
          <a:extLst>
            <a:ext uri="{FF2B5EF4-FFF2-40B4-BE49-F238E27FC236}">
              <a16:creationId xmlns:a16="http://schemas.microsoft.com/office/drawing/2014/main" id="{7468BECB-7D59-42E0-9669-86AB748310E7}"/>
            </a:ext>
          </a:extLst>
        </xdr:cNvPr>
        <xdr:cNvSpPr txBox="1"/>
      </xdr:nvSpPr>
      <xdr:spPr>
        <a:xfrm>
          <a:off x="2197784" y="3999547"/>
          <a:ext cx="327933" cy="2565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E</a:t>
          </a:r>
        </a:p>
      </xdr:txBody>
    </xdr:sp>
    <xdr:clientData/>
  </xdr:twoCellAnchor>
  <xdr:twoCellAnchor>
    <xdr:from>
      <xdr:col>1</xdr:col>
      <xdr:colOff>591392</xdr:colOff>
      <xdr:row>15</xdr:row>
      <xdr:rowOff>90401</xdr:rowOff>
    </xdr:from>
    <xdr:to>
      <xdr:col>2</xdr:col>
      <xdr:colOff>358733</xdr:colOff>
      <xdr:row>15</xdr:row>
      <xdr:rowOff>92776</xdr:rowOff>
    </xdr:to>
    <xdr:cxnSp macro="">
      <xdr:nvCxnSpPr>
        <xdr:cNvPr id="34" name="Straight Arrow Connector 33">
          <a:extLst>
            <a:ext uri="{FF2B5EF4-FFF2-40B4-BE49-F238E27FC236}">
              <a16:creationId xmlns:a16="http://schemas.microsoft.com/office/drawing/2014/main" id="{9DD586B5-BC24-47B6-896D-F8670C328EE4}"/>
            </a:ext>
          </a:extLst>
        </xdr:cNvPr>
        <xdr:cNvCxnSpPr/>
      </xdr:nvCxnSpPr>
      <xdr:spPr>
        <a:xfrm>
          <a:off x="1191467" y="2557376"/>
          <a:ext cx="367416" cy="2375"/>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222336</xdr:colOff>
      <xdr:row>15</xdr:row>
      <xdr:rowOff>156810</xdr:rowOff>
    </xdr:from>
    <xdr:to>
      <xdr:col>2</xdr:col>
      <xdr:colOff>532811</xdr:colOff>
      <xdr:row>17</xdr:row>
      <xdr:rowOff>153014</xdr:rowOff>
    </xdr:to>
    <xdr:grpSp>
      <xdr:nvGrpSpPr>
        <xdr:cNvPr id="35" name="Group 34">
          <a:extLst>
            <a:ext uri="{FF2B5EF4-FFF2-40B4-BE49-F238E27FC236}">
              <a16:creationId xmlns:a16="http://schemas.microsoft.com/office/drawing/2014/main" id="{9E913F56-942D-4611-9F7A-5428A7AF717A}"/>
            </a:ext>
          </a:extLst>
        </xdr:cNvPr>
        <xdr:cNvGrpSpPr/>
      </xdr:nvGrpSpPr>
      <xdr:grpSpPr>
        <a:xfrm rot="19174055">
          <a:off x="1415032" y="2674723"/>
          <a:ext cx="310475" cy="327508"/>
          <a:chOff x="2886507" y="3193492"/>
          <a:chExt cx="310475" cy="316847"/>
        </a:xfrm>
      </xdr:grpSpPr>
      <xdr:sp macro="" textlink="">
        <xdr:nvSpPr>
          <xdr:cNvPr id="36" name="Arc 35">
            <a:extLst>
              <a:ext uri="{FF2B5EF4-FFF2-40B4-BE49-F238E27FC236}">
                <a16:creationId xmlns:a16="http://schemas.microsoft.com/office/drawing/2014/main" id="{A7529B7C-586E-4487-B01A-4F69E653B53D}"/>
              </a:ext>
            </a:extLst>
          </xdr:cNvPr>
          <xdr:cNvSpPr/>
        </xdr:nvSpPr>
        <xdr:spPr>
          <a:xfrm>
            <a:off x="2887261" y="3201354"/>
            <a:ext cx="308152" cy="308272"/>
          </a:xfrm>
          <a:prstGeom prst="arc">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lang="en-CA" sz="1100"/>
          </a:p>
        </xdr:txBody>
      </xdr:sp>
      <xdr:sp macro="" textlink="">
        <xdr:nvSpPr>
          <xdr:cNvPr id="37" name="Arc 36">
            <a:extLst>
              <a:ext uri="{FF2B5EF4-FFF2-40B4-BE49-F238E27FC236}">
                <a16:creationId xmlns:a16="http://schemas.microsoft.com/office/drawing/2014/main" id="{06601EEB-DA1C-479C-99E6-2164553C6E73}"/>
              </a:ext>
            </a:extLst>
          </xdr:cNvPr>
          <xdr:cNvSpPr/>
        </xdr:nvSpPr>
        <xdr:spPr>
          <a:xfrm rot="16200000">
            <a:off x="2886446" y="3202127"/>
            <a:ext cx="308273" cy="308151"/>
          </a:xfrm>
          <a:prstGeom prst="arc">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lang="en-CA" sz="1100"/>
          </a:p>
        </xdr:txBody>
      </xdr:sp>
      <xdr:sp macro="" textlink="">
        <xdr:nvSpPr>
          <xdr:cNvPr id="38" name="Arc 37">
            <a:extLst>
              <a:ext uri="{FF2B5EF4-FFF2-40B4-BE49-F238E27FC236}">
                <a16:creationId xmlns:a16="http://schemas.microsoft.com/office/drawing/2014/main" id="{41A3D835-C4D0-4242-B2BA-5B030E287E86}"/>
              </a:ext>
            </a:extLst>
          </xdr:cNvPr>
          <xdr:cNvSpPr/>
        </xdr:nvSpPr>
        <xdr:spPr>
          <a:xfrm rot="5400000">
            <a:off x="2888770" y="3193432"/>
            <a:ext cx="308152" cy="308272"/>
          </a:xfrm>
          <a:prstGeom prst="arc">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lang="en-CA" sz="1100"/>
          </a:p>
        </xdr:txBody>
      </xdr:sp>
    </xdr:grpSp>
    <xdr:clientData/>
  </xdr:twoCellAnchor>
  <xdr:twoCellAnchor>
    <xdr:from>
      <xdr:col>2</xdr:col>
      <xdr:colOff>457389</xdr:colOff>
      <xdr:row>17</xdr:row>
      <xdr:rowOff>61300</xdr:rowOff>
    </xdr:from>
    <xdr:to>
      <xdr:col>2</xdr:col>
      <xdr:colOff>509259</xdr:colOff>
      <xdr:row>17</xdr:row>
      <xdr:rowOff>127314</xdr:rowOff>
    </xdr:to>
    <xdr:cxnSp macro="">
      <xdr:nvCxnSpPr>
        <xdr:cNvPr id="39" name="Straight Arrow Connector 38">
          <a:extLst>
            <a:ext uri="{FF2B5EF4-FFF2-40B4-BE49-F238E27FC236}">
              <a16:creationId xmlns:a16="http://schemas.microsoft.com/office/drawing/2014/main" id="{057380A9-8EA5-4B10-8027-A1394F02817A}"/>
            </a:ext>
          </a:extLst>
        </xdr:cNvPr>
        <xdr:cNvCxnSpPr/>
      </xdr:nvCxnSpPr>
      <xdr:spPr>
        <a:xfrm flipH="1">
          <a:off x="1657539" y="2852125"/>
          <a:ext cx="51870" cy="66014"/>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221621</xdr:colOff>
      <xdr:row>17</xdr:row>
      <xdr:rowOff>9430</xdr:rowOff>
    </xdr:from>
    <xdr:to>
      <xdr:col>2</xdr:col>
      <xdr:colOff>509258</xdr:colOff>
      <xdr:row>18</xdr:row>
      <xdr:rowOff>150890</xdr:rowOff>
    </xdr:to>
    <xdr:sp macro="" textlink="">
      <xdr:nvSpPr>
        <xdr:cNvPr id="40" name="TextBox 39">
          <a:extLst>
            <a:ext uri="{FF2B5EF4-FFF2-40B4-BE49-F238E27FC236}">
              <a16:creationId xmlns:a16="http://schemas.microsoft.com/office/drawing/2014/main" id="{3F4393D2-3847-4793-BB76-ECDFF255709E}"/>
            </a:ext>
          </a:extLst>
        </xdr:cNvPr>
        <xdr:cNvSpPr txBox="1"/>
      </xdr:nvSpPr>
      <xdr:spPr>
        <a:xfrm>
          <a:off x="1421771" y="2800255"/>
          <a:ext cx="287637" cy="3033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M</a:t>
          </a:r>
        </a:p>
      </xdr:txBody>
    </xdr:sp>
    <xdr:clientData/>
  </xdr:twoCellAnchor>
  <xdr:twoCellAnchor>
    <xdr:from>
      <xdr:col>4</xdr:col>
      <xdr:colOff>347151</xdr:colOff>
      <xdr:row>25</xdr:row>
      <xdr:rowOff>62902</xdr:rowOff>
    </xdr:from>
    <xdr:to>
      <xdr:col>5</xdr:col>
      <xdr:colOff>354675</xdr:colOff>
      <xdr:row>26</xdr:row>
      <xdr:rowOff>158813</xdr:rowOff>
    </xdr:to>
    <xdr:sp macro="" textlink="">
      <xdr:nvSpPr>
        <xdr:cNvPr id="41" name="TextBox 40">
          <a:extLst>
            <a:ext uri="{FF2B5EF4-FFF2-40B4-BE49-F238E27FC236}">
              <a16:creationId xmlns:a16="http://schemas.microsoft.com/office/drawing/2014/main" id="{F5B12211-0A59-4685-98C1-07B92CF7AECA}"/>
            </a:ext>
          </a:extLst>
        </xdr:cNvPr>
        <xdr:cNvSpPr txBox="1"/>
      </xdr:nvSpPr>
      <xdr:spPr>
        <a:xfrm>
          <a:off x="2747451" y="4149127"/>
          <a:ext cx="607599" cy="2578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H</a:t>
          </a:r>
          <a:endParaRPr lang="en-CA" sz="1000" baseline="-25000"/>
        </a:p>
      </xdr:txBody>
    </xdr:sp>
    <xdr:clientData/>
  </xdr:twoCellAnchor>
  <xdr:twoCellAnchor>
    <xdr:from>
      <xdr:col>1</xdr:col>
      <xdr:colOff>34801</xdr:colOff>
      <xdr:row>25</xdr:row>
      <xdr:rowOff>72794</xdr:rowOff>
    </xdr:from>
    <xdr:to>
      <xdr:col>1</xdr:col>
      <xdr:colOff>444173</xdr:colOff>
      <xdr:row>27</xdr:row>
      <xdr:rowOff>25522</xdr:rowOff>
    </xdr:to>
    <xdr:sp macro="" textlink="">
      <xdr:nvSpPr>
        <xdr:cNvPr id="42" name="TextBox 41">
          <a:extLst>
            <a:ext uri="{FF2B5EF4-FFF2-40B4-BE49-F238E27FC236}">
              <a16:creationId xmlns:a16="http://schemas.microsoft.com/office/drawing/2014/main" id="{B975F2E6-9F6B-4FCE-9205-6A3D6EE3AFE5}"/>
            </a:ext>
          </a:extLst>
        </xdr:cNvPr>
        <xdr:cNvSpPr txBox="1"/>
      </xdr:nvSpPr>
      <xdr:spPr>
        <a:xfrm>
          <a:off x="634876" y="4159019"/>
          <a:ext cx="409372" cy="2765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H</a:t>
          </a:r>
          <a:endParaRPr lang="en-CA" sz="1000" baseline="-25000"/>
        </a:p>
      </xdr:txBody>
    </xdr:sp>
    <xdr:clientData/>
  </xdr:twoCellAnchor>
  <xdr:twoCellAnchor>
    <xdr:from>
      <xdr:col>3</xdr:col>
      <xdr:colOff>365933</xdr:colOff>
      <xdr:row>27</xdr:row>
      <xdr:rowOff>118309</xdr:rowOff>
    </xdr:from>
    <xdr:to>
      <xdr:col>4</xdr:col>
      <xdr:colOff>181887</xdr:colOff>
      <xdr:row>29</xdr:row>
      <xdr:rowOff>137138</xdr:rowOff>
    </xdr:to>
    <xdr:sp macro="" textlink="">
      <xdr:nvSpPr>
        <xdr:cNvPr id="43" name="TextBox 42">
          <a:extLst>
            <a:ext uri="{FF2B5EF4-FFF2-40B4-BE49-F238E27FC236}">
              <a16:creationId xmlns:a16="http://schemas.microsoft.com/office/drawing/2014/main" id="{1B393D31-D896-40AF-A18B-A8F6414F748F}"/>
            </a:ext>
          </a:extLst>
        </xdr:cNvPr>
        <xdr:cNvSpPr txBox="1"/>
      </xdr:nvSpPr>
      <xdr:spPr>
        <a:xfrm>
          <a:off x="2166158" y="4528384"/>
          <a:ext cx="416029" cy="342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V</a:t>
          </a:r>
        </a:p>
      </xdr:txBody>
    </xdr:sp>
    <xdr:clientData/>
  </xdr:twoCellAnchor>
  <xdr:twoCellAnchor>
    <xdr:from>
      <xdr:col>1</xdr:col>
      <xdr:colOff>598200</xdr:colOff>
      <xdr:row>27</xdr:row>
      <xdr:rowOff>120592</xdr:rowOff>
    </xdr:from>
    <xdr:to>
      <xdr:col>2</xdr:col>
      <xdr:colOff>414154</xdr:colOff>
      <xdr:row>29</xdr:row>
      <xdr:rowOff>136082</xdr:rowOff>
    </xdr:to>
    <xdr:sp macro="" textlink="">
      <xdr:nvSpPr>
        <xdr:cNvPr id="44" name="TextBox 43">
          <a:extLst>
            <a:ext uri="{FF2B5EF4-FFF2-40B4-BE49-F238E27FC236}">
              <a16:creationId xmlns:a16="http://schemas.microsoft.com/office/drawing/2014/main" id="{CCDE7F23-6F51-48A6-8525-0A189D036970}"/>
            </a:ext>
          </a:extLst>
        </xdr:cNvPr>
        <xdr:cNvSpPr txBox="1"/>
      </xdr:nvSpPr>
      <xdr:spPr>
        <a:xfrm>
          <a:off x="1198275" y="4530667"/>
          <a:ext cx="416029" cy="3393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V</a:t>
          </a:r>
        </a:p>
      </xdr:txBody>
    </xdr:sp>
    <xdr:clientData/>
  </xdr:twoCellAnchor>
  <xdr:twoCellAnchor>
    <xdr:from>
      <xdr:col>1</xdr:col>
      <xdr:colOff>233632</xdr:colOff>
      <xdr:row>26</xdr:row>
      <xdr:rowOff>26957</xdr:rowOff>
    </xdr:from>
    <xdr:to>
      <xdr:col>1</xdr:col>
      <xdr:colOff>485235</xdr:colOff>
      <xdr:row>26</xdr:row>
      <xdr:rowOff>26957</xdr:rowOff>
    </xdr:to>
    <xdr:cxnSp macro="">
      <xdr:nvCxnSpPr>
        <xdr:cNvPr id="45" name="Straight Arrow Connector 44">
          <a:extLst>
            <a:ext uri="{FF2B5EF4-FFF2-40B4-BE49-F238E27FC236}">
              <a16:creationId xmlns:a16="http://schemas.microsoft.com/office/drawing/2014/main" id="{69D84E37-13AF-43CC-893B-B4CA07D01429}"/>
            </a:ext>
          </a:extLst>
        </xdr:cNvPr>
        <xdr:cNvCxnSpPr/>
      </xdr:nvCxnSpPr>
      <xdr:spPr>
        <a:xfrm>
          <a:off x="833707" y="4275107"/>
          <a:ext cx="251603" cy="0"/>
        </a:xfrm>
        <a:prstGeom prst="straightConnector1">
          <a:avLst/>
        </a:prstGeom>
        <a:ln w="952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580165</xdr:colOff>
      <xdr:row>26</xdr:row>
      <xdr:rowOff>88365</xdr:rowOff>
    </xdr:from>
    <xdr:to>
      <xdr:col>3</xdr:col>
      <xdr:colOff>582453</xdr:colOff>
      <xdr:row>28</xdr:row>
      <xdr:rowOff>97593</xdr:rowOff>
    </xdr:to>
    <xdr:cxnSp macro="">
      <xdr:nvCxnSpPr>
        <xdr:cNvPr id="46" name="Straight Arrow Connector 45">
          <a:extLst>
            <a:ext uri="{FF2B5EF4-FFF2-40B4-BE49-F238E27FC236}">
              <a16:creationId xmlns:a16="http://schemas.microsoft.com/office/drawing/2014/main" id="{D10BA0F9-D750-43FA-967B-ECB9E7641A7F}"/>
            </a:ext>
          </a:extLst>
        </xdr:cNvPr>
        <xdr:cNvCxnSpPr/>
      </xdr:nvCxnSpPr>
      <xdr:spPr>
        <a:xfrm flipH="1" flipV="1">
          <a:off x="2380390" y="4336515"/>
          <a:ext cx="2288" cy="333078"/>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533781</xdr:colOff>
      <xdr:row>26</xdr:row>
      <xdr:rowOff>4304</xdr:rowOff>
    </xdr:from>
    <xdr:to>
      <xdr:col>2</xdr:col>
      <xdr:colOff>78602</xdr:colOff>
      <xdr:row>26</xdr:row>
      <xdr:rowOff>4304</xdr:rowOff>
    </xdr:to>
    <xdr:cxnSp macro="">
      <xdr:nvCxnSpPr>
        <xdr:cNvPr id="47" name="Straight Connector 46">
          <a:extLst>
            <a:ext uri="{FF2B5EF4-FFF2-40B4-BE49-F238E27FC236}">
              <a16:creationId xmlns:a16="http://schemas.microsoft.com/office/drawing/2014/main" id="{F0714B74-0D2E-40F2-9D8F-E72485E18355}"/>
            </a:ext>
          </a:extLst>
        </xdr:cNvPr>
        <xdr:cNvCxnSpPr/>
      </xdr:nvCxnSpPr>
      <xdr:spPr>
        <a:xfrm>
          <a:off x="1133856" y="4252454"/>
          <a:ext cx="144896"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518807</xdr:colOff>
      <xdr:row>26</xdr:row>
      <xdr:rowOff>5327</xdr:rowOff>
    </xdr:from>
    <xdr:to>
      <xdr:col>4</xdr:col>
      <xdr:colOff>63628</xdr:colOff>
      <xdr:row>26</xdr:row>
      <xdr:rowOff>5327</xdr:rowOff>
    </xdr:to>
    <xdr:cxnSp macro="">
      <xdr:nvCxnSpPr>
        <xdr:cNvPr id="48" name="Straight Connector 47">
          <a:extLst>
            <a:ext uri="{FF2B5EF4-FFF2-40B4-BE49-F238E27FC236}">
              <a16:creationId xmlns:a16="http://schemas.microsoft.com/office/drawing/2014/main" id="{F4F718BD-6F6E-4A70-A138-3C21D0DA2787}"/>
            </a:ext>
          </a:extLst>
        </xdr:cNvPr>
        <xdr:cNvCxnSpPr/>
      </xdr:nvCxnSpPr>
      <xdr:spPr>
        <a:xfrm>
          <a:off x="2319032" y="4253477"/>
          <a:ext cx="144896"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524166</xdr:colOff>
      <xdr:row>26</xdr:row>
      <xdr:rowOff>17707</xdr:rowOff>
    </xdr:from>
    <xdr:to>
      <xdr:col>1</xdr:col>
      <xdr:colOff>548199</xdr:colOff>
      <xdr:row>26</xdr:row>
      <xdr:rowOff>56095</xdr:rowOff>
    </xdr:to>
    <xdr:cxnSp macro="">
      <xdr:nvCxnSpPr>
        <xdr:cNvPr id="49" name="Straight Connector 48">
          <a:extLst>
            <a:ext uri="{FF2B5EF4-FFF2-40B4-BE49-F238E27FC236}">
              <a16:creationId xmlns:a16="http://schemas.microsoft.com/office/drawing/2014/main" id="{36CC7BFF-EF1D-401E-AF06-0A3D5D8275F7}"/>
            </a:ext>
          </a:extLst>
        </xdr:cNvPr>
        <xdr:cNvCxnSpPr/>
      </xdr:nvCxnSpPr>
      <xdr:spPr>
        <a:xfrm flipH="1">
          <a:off x="1124241" y="4265857"/>
          <a:ext cx="24033" cy="383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565216</xdr:colOff>
      <xdr:row>26</xdr:row>
      <xdr:rowOff>20603</xdr:rowOff>
    </xdr:from>
    <xdr:to>
      <xdr:col>1</xdr:col>
      <xdr:colOff>589249</xdr:colOff>
      <xdr:row>26</xdr:row>
      <xdr:rowOff>58991</xdr:rowOff>
    </xdr:to>
    <xdr:cxnSp macro="">
      <xdr:nvCxnSpPr>
        <xdr:cNvPr id="50" name="Straight Connector 49">
          <a:extLst>
            <a:ext uri="{FF2B5EF4-FFF2-40B4-BE49-F238E27FC236}">
              <a16:creationId xmlns:a16="http://schemas.microsoft.com/office/drawing/2014/main" id="{5ED100D5-80A6-48CB-A020-734DE94E2B52}"/>
            </a:ext>
          </a:extLst>
        </xdr:cNvPr>
        <xdr:cNvCxnSpPr/>
      </xdr:nvCxnSpPr>
      <xdr:spPr>
        <a:xfrm flipH="1">
          <a:off x="1165291" y="4268753"/>
          <a:ext cx="24033" cy="383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10056</xdr:colOff>
      <xdr:row>26</xdr:row>
      <xdr:rowOff>18136</xdr:rowOff>
    </xdr:from>
    <xdr:to>
      <xdr:col>2</xdr:col>
      <xdr:colOff>35726</xdr:colOff>
      <xdr:row>26</xdr:row>
      <xdr:rowOff>56524</xdr:rowOff>
    </xdr:to>
    <xdr:cxnSp macro="">
      <xdr:nvCxnSpPr>
        <xdr:cNvPr id="51" name="Straight Connector 50">
          <a:extLst>
            <a:ext uri="{FF2B5EF4-FFF2-40B4-BE49-F238E27FC236}">
              <a16:creationId xmlns:a16="http://schemas.microsoft.com/office/drawing/2014/main" id="{001CB9D3-9897-430A-BA79-867DE2CF41BF}"/>
            </a:ext>
          </a:extLst>
        </xdr:cNvPr>
        <xdr:cNvCxnSpPr/>
      </xdr:nvCxnSpPr>
      <xdr:spPr>
        <a:xfrm flipH="1">
          <a:off x="1210206" y="4266286"/>
          <a:ext cx="25670" cy="383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47935</xdr:colOff>
      <xdr:row>26</xdr:row>
      <xdr:rowOff>15669</xdr:rowOff>
    </xdr:from>
    <xdr:to>
      <xdr:col>2</xdr:col>
      <xdr:colOff>71968</xdr:colOff>
      <xdr:row>26</xdr:row>
      <xdr:rowOff>54057</xdr:rowOff>
    </xdr:to>
    <xdr:cxnSp macro="">
      <xdr:nvCxnSpPr>
        <xdr:cNvPr id="52" name="Straight Connector 51">
          <a:extLst>
            <a:ext uri="{FF2B5EF4-FFF2-40B4-BE49-F238E27FC236}">
              <a16:creationId xmlns:a16="http://schemas.microsoft.com/office/drawing/2014/main" id="{19CC9485-D376-4468-85B5-4CFF74526A7E}"/>
            </a:ext>
          </a:extLst>
        </xdr:cNvPr>
        <xdr:cNvCxnSpPr/>
      </xdr:nvCxnSpPr>
      <xdr:spPr>
        <a:xfrm flipH="1">
          <a:off x="1248085" y="4263819"/>
          <a:ext cx="24033" cy="383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505641</xdr:colOff>
      <xdr:row>26</xdr:row>
      <xdr:rowOff>17921</xdr:rowOff>
    </xdr:from>
    <xdr:to>
      <xdr:col>3</xdr:col>
      <xdr:colOff>529674</xdr:colOff>
      <xdr:row>26</xdr:row>
      <xdr:rowOff>56309</xdr:rowOff>
    </xdr:to>
    <xdr:cxnSp macro="">
      <xdr:nvCxnSpPr>
        <xdr:cNvPr id="53" name="Straight Connector 52">
          <a:extLst>
            <a:ext uri="{FF2B5EF4-FFF2-40B4-BE49-F238E27FC236}">
              <a16:creationId xmlns:a16="http://schemas.microsoft.com/office/drawing/2014/main" id="{2820A5D6-486E-4A83-B2C8-5ADF10F0DB42}"/>
            </a:ext>
          </a:extLst>
        </xdr:cNvPr>
        <xdr:cNvCxnSpPr/>
      </xdr:nvCxnSpPr>
      <xdr:spPr>
        <a:xfrm flipH="1">
          <a:off x="2305866" y="4266071"/>
          <a:ext cx="24033" cy="383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546691</xdr:colOff>
      <xdr:row>26</xdr:row>
      <xdr:rowOff>20817</xdr:rowOff>
    </xdr:from>
    <xdr:to>
      <xdr:col>3</xdr:col>
      <xdr:colOff>570724</xdr:colOff>
      <xdr:row>26</xdr:row>
      <xdr:rowOff>59205</xdr:rowOff>
    </xdr:to>
    <xdr:cxnSp macro="">
      <xdr:nvCxnSpPr>
        <xdr:cNvPr id="54" name="Straight Connector 53">
          <a:extLst>
            <a:ext uri="{FF2B5EF4-FFF2-40B4-BE49-F238E27FC236}">
              <a16:creationId xmlns:a16="http://schemas.microsoft.com/office/drawing/2014/main" id="{272F71CA-62C9-4590-8AEA-ABA3630A42DF}"/>
            </a:ext>
          </a:extLst>
        </xdr:cNvPr>
        <xdr:cNvCxnSpPr/>
      </xdr:nvCxnSpPr>
      <xdr:spPr>
        <a:xfrm flipH="1">
          <a:off x="2346916" y="4268967"/>
          <a:ext cx="24033" cy="383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590852</xdr:colOff>
      <xdr:row>26</xdr:row>
      <xdr:rowOff>18350</xdr:rowOff>
    </xdr:from>
    <xdr:to>
      <xdr:col>4</xdr:col>
      <xdr:colOff>17201</xdr:colOff>
      <xdr:row>26</xdr:row>
      <xdr:rowOff>56738</xdr:rowOff>
    </xdr:to>
    <xdr:cxnSp macro="">
      <xdr:nvCxnSpPr>
        <xdr:cNvPr id="55" name="Straight Connector 54">
          <a:extLst>
            <a:ext uri="{FF2B5EF4-FFF2-40B4-BE49-F238E27FC236}">
              <a16:creationId xmlns:a16="http://schemas.microsoft.com/office/drawing/2014/main" id="{A73D995B-9C42-4799-9AE3-D066DA95C54B}"/>
            </a:ext>
          </a:extLst>
        </xdr:cNvPr>
        <xdr:cNvCxnSpPr/>
      </xdr:nvCxnSpPr>
      <xdr:spPr>
        <a:xfrm flipH="1">
          <a:off x="2391077" y="4266500"/>
          <a:ext cx="26424" cy="383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29409</xdr:colOff>
      <xdr:row>26</xdr:row>
      <xdr:rowOff>15883</xdr:rowOff>
    </xdr:from>
    <xdr:to>
      <xdr:col>4</xdr:col>
      <xdr:colOff>53442</xdr:colOff>
      <xdr:row>26</xdr:row>
      <xdr:rowOff>54271</xdr:rowOff>
    </xdr:to>
    <xdr:cxnSp macro="">
      <xdr:nvCxnSpPr>
        <xdr:cNvPr id="56" name="Straight Connector 55">
          <a:extLst>
            <a:ext uri="{FF2B5EF4-FFF2-40B4-BE49-F238E27FC236}">
              <a16:creationId xmlns:a16="http://schemas.microsoft.com/office/drawing/2014/main" id="{E60B2CD5-5B1B-40BD-80E8-6C0205487AD5}"/>
            </a:ext>
          </a:extLst>
        </xdr:cNvPr>
        <xdr:cNvCxnSpPr/>
      </xdr:nvCxnSpPr>
      <xdr:spPr>
        <a:xfrm flipH="1">
          <a:off x="2429709" y="4264033"/>
          <a:ext cx="24033" cy="383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129239</xdr:colOff>
      <xdr:row>26</xdr:row>
      <xdr:rowOff>51811</xdr:rowOff>
    </xdr:from>
    <xdr:to>
      <xdr:col>3</xdr:col>
      <xdr:colOff>492673</xdr:colOff>
      <xdr:row>28</xdr:row>
      <xdr:rowOff>49267</xdr:rowOff>
    </xdr:to>
    <xdr:sp macro="" textlink="">
      <xdr:nvSpPr>
        <xdr:cNvPr id="57" name="TextBox 56">
          <a:extLst>
            <a:ext uri="{FF2B5EF4-FFF2-40B4-BE49-F238E27FC236}">
              <a16:creationId xmlns:a16="http://schemas.microsoft.com/office/drawing/2014/main" id="{C6B6F11B-4AB0-4129-BD18-C2C495D8972F}"/>
            </a:ext>
          </a:extLst>
        </xdr:cNvPr>
        <xdr:cNvSpPr txBox="1"/>
      </xdr:nvSpPr>
      <xdr:spPr>
        <a:xfrm>
          <a:off x="1929464" y="4299961"/>
          <a:ext cx="363434" cy="3213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solidFill>
                <a:schemeClr val="dk1"/>
              </a:solidFill>
              <a:effectLst/>
              <a:latin typeface="+mn-lt"/>
              <a:ea typeface="+mn-ea"/>
              <a:cs typeface="+mn-cs"/>
            </a:rPr>
            <a:t>M</a:t>
          </a:r>
          <a:r>
            <a:rPr lang="en-CA" sz="1100" baseline="-25000">
              <a:solidFill>
                <a:schemeClr val="dk1"/>
              </a:solidFill>
              <a:effectLst/>
              <a:latin typeface="+mn-lt"/>
              <a:ea typeface="+mn-ea"/>
              <a:cs typeface="+mn-cs"/>
            </a:rPr>
            <a:t>E</a:t>
          </a:r>
          <a:endParaRPr lang="en-CA" sz="1000">
            <a:effectLst/>
          </a:endParaRPr>
        </a:p>
      </xdr:txBody>
    </xdr:sp>
    <xdr:clientData/>
  </xdr:twoCellAnchor>
  <xdr:twoCellAnchor>
    <xdr:from>
      <xdr:col>1</xdr:col>
      <xdr:colOff>169367</xdr:colOff>
      <xdr:row>26</xdr:row>
      <xdr:rowOff>43398</xdr:rowOff>
    </xdr:from>
    <xdr:to>
      <xdr:col>2</xdr:col>
      <xdr:colOff>12501</xdr:colOff>
      <xdr:row>28</xdr:row>
      <xdr:rowOff>149971</xdr:rowOff>
    </xdr:to>
    <xdr:sp macro="" textlink="">
      <xdr:nvSpPr>
        <xdr:cNvPr id="58" name="TextBox 57">
          <a:extLst>
            <a:ext uri="{FF2B5EF4-FFF2-40B4-BE49-F238E27FC236}">
              <a16:creationId xmlns:a16="http://schemas.microsoft.com/office/drawing/2014/main" id="{0BB3546F-84D1-4F05-BB61-9DED8D623087}"/>
            </a:ext>
          </a:extLst>
        </xdr:cNvPr>
        <xdr:cNvSpPr txBox="1"/>
      </xdr:nvSpPr>
      <xdr:spPr>
        <a:xfrm>
          <a:off x="769442" y="4291548"/>
          <a:ext cx="443209" cy="4304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M</a:t>
          </a:r>
          <a:r>
            <a:rPr lang="en-CA" sz="1000" baseline="-25000"/>
            <a:t>A</a:t>
          </a:r>
        </a:p>
      </xdr:txBody>
    </xdr:sp>
    <xdr:clientData/>
  </xdr:twoCellAnchor>
  <xdr:twoCellAnchor>
    <xdr:from>
      <xdr:col>1</xdr:col>
      <xdr:colOff>591187</xdr:colOff>
      <xdr:row>26</xdr:row>
      <xdr:rowOff>75576</xdr:rowOff>
    </xdr:from>
    <xdr:to>
      <xdr:col>1</xdr:col>
      <xdr:colOff>591218</xdr:colOff>
      <xdr:row>28</xdr:row>
      <xdr:rowOff>97525</xdr:rowOff>
    </xdr:to>
    <xdr:cxnSp macro="">
      <xdr:nvCxnSpPr>
        <xdr:cNvPr id="59" name="Straight Arrow Connector 58">
          <a:extLst>
            <a:ext uri="{FF2B5EF4-FFF2-40B4-BE49-F238E27FC236}">
              <a16:creationId xmlns:a16="http://schemas.microsoft.com/office/drawing/2014/main" id="{1130D591-5B4D-4970-A175-1B6164E019BD}"/>
            </a:ext>
          </a:extLst>
        </xdr:cNvPr>
        <xdr:cNvCxnSpPr/>
      </xdr:nvCxnSpPr>
      <xdr:spPr>
        <a:xfrm flipH="1">
          <a:off x="1191262" y="4323726"/>
          <a:ext cx="31" cy="345799"/>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95440</xdr:colOff>
      <xdr:row>26</xdr:row>
      <xdr:rowOff>28733</xdr:rowOff>
    </xdr:from>
    <xdr:to>
      <xdr:col>4</xdr:col>
      <xdr:colOff>394238</xdr:colOff>
      <xdr:row>26</xdr:row>
      <xdr:rowOff>28734</xdr:rowOff>
    </xdr:to>
    <xdr:cxnSp macro="">
      <xdr:nvCxnSpPr>
        <xdr:cNvPr id="60" name="Straight Arrow Connector 59">
          <a:extLst>
            <a:ext uri="{FF2B5EF4-FFF2-40B4-BE49-F238E27FC236}">
              <a16:creationId xmlns:a16="http://schemas.microsoft.com/office/drawing/2014/main" id="{1108CBC8-5D5E-4C75-8D92-60126A74345B}"/>
            </a:ext>
          </a:extLst>
        </xdr:cNvPr>
        <xdr:cNvCxnSpPr/>
      </xdr:nvCxnSpPr>
      <xdr:spPr>
        <a:xfrm flipH="1" flipV="1">
          <a:off x="2495740" y="4276883"/>
          <a:ext cx="298798" cy="1"/>
        </a:xfrm>
        <a:prstGeom prst="straightConnector1">
          <a:avLst/>
        </a:prstGeom>
        <a:ln w="952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335618</xdr:colOff>
      <xdr:row>25</xdr:row>
      <xdr:rowOff>97038</xdr:rowOff>
    </xdr:from>
    <xdr:to>
      <xdr:col>1</xdr:col>
      <xdr:colOff>593148</xdr:colOff>
      <xdr:row>25</xdr:row>
      <xdr:rowOff>97038</xdr:rowOff>
    </xdr:to>
    <xdr:cxnSp macro="">
      <xdr:nvCxnSpPr>
        <xdr:cNvPr id="61" name="Straight Connector 60">
          <a:extLst>
            <a:ext uri="{FF2B5EF4-FFF2-40B4-BE49-F238E27FC236}">
              <a16:creationId xmlns:a16="http://schemas.microsoft.com/office/drawing/2014/main" id="{8E8B3516-B4D8-446B-8B50-4EDE1B30152E}"/>
            </a:ext>
          </a:extLst>
        </xdr:cNvPr>
        <xdr:cNvCxnSpPr/>
      </xdr:nvCxnSpPr>
      <xdr:spPr>
        <a:xfrm>
          <a:off x="935693" y="4183263"/>
          <a:ext cx="25753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xl-viking.com/" TargetMode="External"/><Relationship Id="rId1" Type="http://schemas.openxmlformats.org/officeDocument/2006/relationships/hyperlink" Target="http://www.abbottaerospace.com/wpdm-package/nasa-tm-x-73305-astronautics-structures-manual-volume-i"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Y62"/>
  <sheetViews>
    <sheetView view="pageBreakPreview" zoomScaleNormal="100" zoomScaleSheetLayoutView="100" workbookViewId="0">
      <selection activeCell="O21" sqref="O21"/>
    </sheetView>
  </sheetViews>
  <sheetFormatPr defaultColWidth="9.140625" defaultRowHeight="15.75" x14ac:dyDescent="0.25"/>
  <cols>
    <col min="1" max="2" width="9.140625" style="17"/>
    <col min="3" max="3" width="10.7109375" style="17" bestFit="1" customWidth="1"/>
    <col min="4" max="11" width="9.140625" style="17"/>
    <col min="12" max="12" width="5.42578125" style="5" customWidth="1"/>
    <col min="13" max="17" width="5.28515625" style="26" customWidth="1"/>
    <col min="18" max="19" width="5.28515625" style="27" customWidth="1"/>
    <col min="20" max="25" width="9.140625" style="29"/>
    <col min="26" max="16384" width="9.140625" style="17"/>
  </cols>
  <sheetData>
    <row r="1" spans="1:25" s="5" customFormat="1" ht="12.75" x14ac:dyDescent="0.2">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2.75" x14ac:dyDescent="0.2">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2.75" x14ac:dyDescent="0.2">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2.75" x14ac:dyDescent="0.2">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2.75" x14ac:dyDescent="0.2">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2.75" x14ac:dyDescent="0.2">
      <c r="A6" s="1"/>
      <c r="B6" s="1" t="s">
        <v>6</v>
      </c>
      <c r="C6" s="9"/>
      <c r="D6" s="1"/>
      <c r="E6" s="1"/>
      <c r="F6" s="1"/>
      <c r="G6" s="1"/>
      <c r="H6" s="1"/>
      <c r="I6" s="1"/>
      <c r="J6" s="1"/>
      <c r="K6" s="1"/>
      <c r="M6" s="22"/>
      <c r="N6" s="22"/>
      <c r="O6" s="22"/>
      <c r="P6" s="22"/>
      <c r="Q6" s="26"/>
      <c r="R6" s="27"/>
      <c r="S6" s="27"/>
      <c r="T6" s="23"/>
      <c r="U6" s="23"/>
      <c r="V6" s="23"/>
      <c r="W6" s="24"/>
      <c r="X6" s="25"/>
      <c r="Y6" s="23"/>
    </row>
    <row r="7" spans="1:25" s="5" customFormat="1" ht="12.75" x14ac:dyDescent="0.2">
      <c r="A7" s="1"/>
      <c r="B7" s="1"/>
      <c r="C7" s="1"/>
      <c r="D7" s="1"/>
      <c r="E7" s="1"/>
      <c r="F7" s="1"/>
      <c r="G7" s="1"/>
      <c r="H7" s="1"/>
      <c r="I7" s="1"/>
      <c r="J7" s="1"/>
      <c r="K7" s="1"/>
      <c r="M7" s="22"/>
      <c r="N7" s="22"/>
      <c r="O7" s="22"/>
      <c r="P7" s="22"/>
      <c r="Q7" s="26"/>
      <c r="R7" s="27"/>
      <c r="S7" s="27"/>
      <c r="T7" s="23"/>
      <c r="U7" s="23"/>
      <c r="V7" s="23"/>
      <c r="W7" s="24"/>
      <c r="X7" s="25"/>
      <c r="Y7" s="23"/>
    </row>
    <row r="8" spans="1:25" s="5" customFormat="1" ht="12.75" x14ac:dyDescent="0.2">
      <c r="A8" s="16"/>
      <c r="E8" s="6"/>
      <c r="F8" s="7"/>
      <c r="H8" s="10"/>
      <c r="I8" s="6"/>
      <c r="J8" s="11"/>
      <c r="K8" s="12"/>
      <c r="L8" s="13"/>
      <c r="M8" s="22"/>
      <c r="N8" s="22"/>
      <c r="O8" s="22"/>
      <c r="P8" s="22"/>
      <c r="Q8" s="26"/>
      <c r="R8" s="27"/>
      <c r="S8" s="27"/>
      <c r="T8" s="23"/>
      <c r="U8" s="23"/>
      <c r="V8" s="23"/>
      <c r="W8" s="23"/>
      <c r="X8" s="23"/>
      <c r="Y8" s="23"/>
    </row>
    <row r="9" spans="1:25" s="5" customFormat="1" ht="12.75" x14ac:dyDescent="0.2">
      <c r="E9" s="6"/>
      <c r="F9" s="10"/>
      <c r="H9" s="10"/>
      <c r="I9" s="6"/>
      <c r="J9" s="12"/>
      <c r="K9" s="12"/>
      <c r="L9" s="13"/>
      <c r="M9" s="22"/>
      <c r="N9" s="22"/>
      <c r="O9" s="22"/>
      <c r="P9" s="22"/>
      <c r="Q9" s="26"/>
      <c r="R9" s="27"/>
      <c r="S9" s="27"/>
      <c r="T9" s="23"/>
      <c r="U9" s="23"/>
      <c r="V9" s="23"/>
      <c r="W9" s="23"/>
      <c r="X9" s="23"/>
      <c r="Y9" s="23"/>
    </row>
    <row r="10" spans="1:25" s="5" customFormat="1" ht="12.75" x14ac:dyDescent="0.2">
      <c r="E10" s="6"/>
      <c r="F10" s="10"/>
      <c r="H10" s="10"/>
      <c r="I10" s="6"/>
      <c r="J10" s="7"/>
      <c r="K10" s="10"/>
      <c r="L10" s="13"/>
      <c r="M10" s="22"/>
      <c r="N10" s="22"/>
      <c r="O10" s="22"/>
      <c r="P10" s="22"/>
      <c r="Q10" s="26"/>
      <c r="R10" s="27"/>
      <c r="S10" s="27"/>
      <c r="T10" s="23"/>
      <c r="U10" s="23"/>
      <c r="V10" s="23"/>
      <c r="W10" s="23"/>
      <c r="X10" s="23"/>
      <c r="Y10" s="23"/>
    </row>
    <row r="11" spans="1:25" s="5" customFormat="1" ht="12.75" x14ac:dyDescent="0.2">
      <c r="E11" s="6"/>
      <c r="F11" s="10"/>
      <c r="I11" s="14"/>
      <c r="J11" s="7"/>
      <c r="M11" s="22"/>
      <c r="N11" s="22"/>
      <c r="O11" s="22"/>
      <c r="P11" s="22"/>
      <c r="Q11" s="22"/>
      <c r="R11" s="22"/>
      <c r="S11" s="22"/>
      <c r="T11" s="23"/>
      <c r="U11" s="23"/>
      <c r="V11" s="23"/>
      <c r="W11" s="23"/>
      <c r="X11" s="23"/>
      <c r="Y11" s="23"/>
    </row>
    <row r="12" spans="1:25" x14ac:dyDescent="0.25">
      <c r="C12" s="15" t="str">
        <f>G4</f>
        <v>IMPORTANT INFORMATION</v>
      </c>
      <c r="M12" s="22"/>
      <c r="N12" s="22"/>
      <c r="O12" s="22"/>
      <c r="P12" s="22"/>
      <c r="Q12" s="28"/>
      <c r="R12" s="28"/>
      <c r="S12" s="28"/>
    </row>
    <row r="13" spans="1:25" s="5" customFormat="1" ht="12.75" x14ac:dyDescent="0.2">
      <c r="M13" s="22"/>
      <c r="N13" s="22"/>
      <c r="O13" s="22"/>
      <c r="P13" s="22"/>
      <c r="Q13" s="22"/>
      <c r="R13" s="22"/>
      <c r="S13" s="22"/>
      <c r="T13" s="23"/>
      <c r="U13" s="23"/>
      <c r="V13" s="23"/>
      <c r="W13" s="23"/>
      <c r="X13" s="23"/>
      <c r="Y13" s="23"/>
    </row>
    <row r="14" spans="1:25" s="5" customFormat="1" ht="12.75" x14ac:dyDescent="0.2">
      <c r="B14" s="18" t="s">
        <v>13</v>
      </c>
      <c r="M14" s="22"/>
      <c r="N14" s="22"/>
      <c r="O14" s="22"/>
      <c r="P14" s="22"/>
      <c r="Q14" s="22"/>
      <c r="R14" s="22"/>
      <c r="S14" s="22"/>
      <c r="T14" s="23"/>
      <c r="U14" s="23"/>
      <c r="V14" s="23"/>
      <c r="W14" s="23"/>
      <c r="X14" s="23"/>
      <c r="Y14" s="23"/>
    </row>
    <row r="15" spans="1:25" s="5" customFormat="1" ht="12.75" x14ac:dyDescent="0.2">
      <c r="A15" s="19"/>
      <c r="K15" s="19"/>
      <c r="M15" s="26"/>
      <c r="N15" s="26"/>
      <c r="O15" s="26"/>
      <c r="P15" s="26"/>
      <c r="Q15" s="26"/>
      <c r="R15" s="27"/>
      <c r="S15" s="27"/>
      <c r="T15" s="23"/>
      <c r="U15" s="23"/>
      <c r="V15" s="23"/>
      <c r="W15" s="23"/>
      <c r="X15" s="23"/>
      <c r="Y15" s="23"/>
    </row>
    <row r="16" spans="1:25" s="5" customFormat="1" ht="12.75" customHeight="1" x14ac:dyDescent="0.2">
      <c r="B16" s="33" t="s">
        <v>18</v>
      </c>
      <c r="C16" s="33"/>
      <c r="D16" s="33"/>
      <c r="E16" s="33"/>
      <c r="F16" s="33"/>
      <c r="G16" s="33"/>
      <c r="H16" s="33"/>
      <c r="I16" s="33"/>
      <c r="J16" s="33"/>
      <c r="M16" s="26"/>
      <c r="N16" s="26"/>
      <c r="O16" s="26"/>
      <c r="P16" s="26"/>
      <c r="Q16" s="26"/>
      <c r="R16" s="27"/>
      <c r="S16" s="27"/>
      <c r="T16" s="23"/>
      <c r="U16" s="23"/>
      <c r="V16" s="23"/>
      <c r="W16" s="23"/>
      <c r="X16" s="23"/>
      <c r="Y16" s="23"/>
    </row>
    <row r="17" spans="1:25" s="5" customFormat="1" ht="12.75" x14ac:dyDescent="0.2">
      <c r="B17" s="33"/>
      <c r="C17" s="33"/>
      <c r="D17" s="33"/>
      <c r="E17" s="33"/>
      <c r="F17" s="33"/>
      <c r="G17" s="33"/>
      <c r="H17" s="33"/>
      <c r="I17" s="33"/>
      <c r="J17" s="33"/>
      <c r="M17" s="26"/>
      <c r="N17" s="26"/>
      <c r="O17" s="26"/>
      <c r="P17" s="26"/>
      <c r="Q17" s="26"/>
      <c r="R17" s="27"/>
      <c r="S17" s="27"/>
      <c r="T17" s="23"/>
      <c r="U17" s="23"/>
      <c r="V17" s="23"/>
      <c r="W17" s="23"/>
      <c r="X17" s="23"/>
      <c r="Y17" s="23"/>
    </row>
    <row r="18" spans="1:25" s="5" customFormat="1" ht="12.75" x14ac:dyDescent="0.2">
      <c r="B18" s="33"/>
      <c r="C18" s="33"/>
      <c r="D18" s="33"/>
      <c r="E18" s="33"/>
      <c r="F18" s="33"/>
      <c r="G18" s="33"/>
      <c r="H18" s="33"/>
      <c r="I18" s="33"/>
      <c r="J18" s="33"/>
      <c r="M18" s="26"/>
      <c r="N18" s="26"/>
      <c r="O18" s="26"/>
      <c r="P18" s="26"/>
      <c r="Q18" s="26"/>
      <c r="R18" s="27"/>
      <c r="S18" s="27"/>
      <c r="T18" s="23"/>
      <c r="U18" s="23"/>
      <c r="V18" s="23"/>
      <c r="W18" s="23"/>
      <c r="X18" s="23"/>
      <c r="Y18" s="23"/>
    </row>
    <row r="19" spans="1:25" s="5" customFormat="1" ht="12.75" x14ac:dyDescent="0.2">
      <c r="B19" s="33"/>
      <c r="C19" s="33"/>
      <c r="D19" s="33"/>
      <c r="E19" s="33"/>
      <c r="F19" s="33"/>
      <c r="G19" s="33"/>
      <c r="H19" s="33"/>
      <c r="I19" s="33"/>
      <c r="J19" s="33"/>
      <c r="M19" s="26"/>
      <c r="N19" s="26"/>
      <c r="O19" s="26"/>
      <c r="P19" s="26"/>
      <c r="Q19" s="26"/>
      <c r="R19" s="27"/>
      <c r="S19" s="27"/>
      <c r="T19" s="23"/>
      <c r="U19" s="23"/>
      <c r="V19" s="23"/>
      <c r="W19" s="23"/>
      <c r="X19" s="23"/>
      <c r="Y19" s="23"/>
    </row>
    <row r="20" spans="1:25" s="5" customFormat="1" ht="12.75" customHeight="1" x14ac:dyDescent="0.2">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2.75" x14ac:dyDescent="0.2">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2">
      <c r="A22" s="19"/>
      <c r="B22" s="33" t="s">
        <v>19</v>
      </c>
      <c r="C22" s="33"/>
      <c r="D22" s="33"/>
      <c r="E22" s="33"/>
      <c r="F22" s="33"/>
      <c r="G22" s="33"/>
      <c r="H22" s="33"/>
      <c r="I22" s="33"/>
      <c r="J22" s="33"/>
      <c r="K22" s="19"/>
      <c r="M22" s="26"/>
      <c r="N22" s="26"/>
      <c r="O22" s="26"/>
      <c r="P22" s="26"/>
      <c r="Q22" s="26"/>
      <c r="R22" s="27"/>
      <c r="S22" s="27"/>
      <c r="T22" s="23"/>
      <c r="U22" s="23"/>
      <c r="V22" s="23"/>
      <c r="W22" s="23"/>
      <c r="X22" s="23"/>
      <c r="Y22" s="23"/>
    </row>
    <row r="23" spans="1:25" s="5" customFormat="1" ht="12.75" x14ac:dyDescent="0.2">
      <c r="A23" s="19"/>
      <c r="B23" s="33"/>
      <c r="C23" s="33"/>
      <c r="D23" s="33"/>
      <c r="E23" s="33"/>
      <c r="F23" s="33"/>
      <c r="G23" s="33"/>
      <c r="H23" s="33"/>
      <c r="I23" s="33"/>
      <c r="J23" s="33"/>
      <c r="K23" s="19"/>
      <c r="M23" s="26"/>
      <c r="N23" s="26"/>
      <c r="O23" s="26"/>
      <c r="P23" s="26"/>
      <c r="Q23" s="26"/>
      <c r="R23" s="27"/>
      <c r="S23" s="30"/>
      <c r="T23" s="23"/>
      <c r="U23" s="23"/>
      <c r="V23" s="23"/>
      <c r="W23" s="23"/>
      <c r="X23" s="23"/>
      <c r="Y23" s="23"/>
    </row>
    <row r="24" spans="1:25" s="5" customFormat="1" ht="12.75" x14ac:dyDescent="0.2">
      <c r="A24" s="19"/>
      <c r="B24" s="33"/>
      <c r="C24" s="33"/>
      <c r="D24" s="33"/>
      <c r="E24" s="33"/>
      <c r="F24" s="33"/>
      <c r="G24" s="33"/>
      <c r="H24" s="33"/>
      <c r="I24" s="33"/>
      <c r="J24" s="33"/>
      <c r="K24" s="19"/>
      <c r="M24" s="26"/>
      <c r="N24" s="26"/>
      <c r="O24" s="26"/>
      <c r="P24" s="26"/>
      <c r="Q24" s="26"/>
      <c r="R24" s="27"/>
      <c r="S24" s="30"/>
      <c r="T24" s="23"/>
      <c r="U24" s="23"/>
      <c r="V24" s="23"/>
      <c r="W24" s="23"/>
      <c r="X24" s="23"/>
      <c r="Y24" s="23"/>
    </row>
    <row r="25" spans="1:25" s="5" customFormat="1" ht="12.75" customHeight="1" x14ac:dyDescent="0.2">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2">
      <c r="A26" s="19"/>
      <c r="B26" s="33" t="s">
        <v>21</v>
      </c>
      <c r="C26" s="33"/>
      <c r="D26" s="33"/>
      <c r="E26" s="33"/>
      <c r="F26" s="33"/>
      <c r="G26" s="33"/>
      <c r="H26" s="33"/>
      <c r="I26" s="33"/>
      <c r="J26" s="33"/>
      <c r="K26" s="19"/>
      <c r="M26" s="26"/>
      <c r="N26" s="26"/>
      <c r="O26" s="26"/>
      <c r="P26" s="26"/>
      <c r="Q26" s="26"/>
      <c r="R26" s="27"/>
      <c r="S26" s="27"/>
      <c r="T26" s="23"/>
      <c r="U26" s="23"/>
      <c r="V26" s="23"/>
      <c r="W26" s="23"/>
      <c r="X26" s="23"/>
      <c r="Y26" s="23"/>
    </row>
    <row r="27" spans="1:25" s="5" customFormat="1" ht="12.75" x14ac:dyDescent="0.2">
      <c r="A27" s="19"/>
      <c r="B27" s="33"/>
      <c r="C27" s="33"/>
      <c r="D27" s="33"/>
      <c r="E27" s="33"/>
      <c r="F27" s="33"/>
      <c r="G27" s="33"/>
      <c r="H27" s="33"/>
      <c r="I27" s="33"/>
      <c r="J27" s="33"/>
      <c r="K27" s="19"/>
      <c r="M27" s="26"/>
      <c r="N27" s="26"/>
      <c r="O27" s="26"/>
      <c r="P27" s="26"/>
      <c r="Q27" s="26"/>
      <c r="R27" s="27"/>
      <c r="S27" s="27"/>
      <c r="T27" s="23"/>
      <c r="U27" s="23"/>
      <c r="V27" s="23"/>
      <c r="W27" s="23"/>
      <c r="X27" s="23"/>
      <c r="Y27" s="23"/>
    </row>
    <row r="28" spans="1:25" s="5" customFormat="1" ht="12.75" x14ac:dyDescent="0.2">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2">
      <c r="A29" s="19"/>
      <c r="B29" s="33" t="s">
        <v>22</v>
      </c>
      <c r="C29" s="33"/>
      <c r="D29" s="33"/>
      <c r="E29" s="33"/>
      <c r="F29" s="33"/>
      <c r="G29" s="33"/>
      <c r="H29" s="33"/>
      <c r="I29" s="33"/>
      <c r="J29" s="33"/>
      <c r="K29" s="19"/>
      <c r="M29" s="26"/>
      <c r="N29" s="26"/>
      <c r="O29" s="26"/>
      <c r="P29" s="26"/>
      <c r="Q29" s="26"/>
      <c r="R29" s="27"/>
      <c r="S29" s="27"/>
      <c r="T29" s="23"/>
      <c r="U29" s="23"/>
      <c r="V29" s="23"/>
      <c r="W29" s="23"/>
      <c r="X29" s="23"/>
      <c r="Y29" s="23"/>
    </row>
    <row r="30" spans="1:25" s="5" customFormat="1" ht="12.75" customHeight="1" x14ac:dyDescent="0.2">
      <c r="A30" s="19"/>
      <c r="B30" s="33"/>
      <c r="C30" s="33"/>
      <c r="D30" s="33"/>
      <c r="E30" s="33"/>
      <c r="F30" s="33"/>
      <c r="G30" s="33"/>
      <c r="H30" s="33"/>
      <c r="I30" s="33"/>
      <c r="J30" s="33"/>
      <c r="K30" s="19"/>
      <c r="M30" s="26"/>
      <c r="N30" s="26"/>
      <c r="O30" s="26"/>
      <c r="P30" s="26"/>
      <c r="Q30" s="26"/>
      <c r="R30" s="27"/>
      <c r="S30" s="27"/>
      <c r="T30" s="23"/>
      <c r="U30" s="23"/>
      <c r="V30" s="23"/>
      <c r="W30" s="23"/>
      <c r="X30" s="23"/>
      <c r="Y30" s="23"/>
    </row>
    <row r="31" spans="1:25" s="5" customFormat="1" ht="12.75" customHeight="1" x14ac:dyDescent="0.2">
      <c r="A31" s="19"/>
      <c r="B31" s="33"/>
      <c r="C31" s="33"/>
      <c r="D31" s="33"/>
      <c r="E31" s="33"/>
      <c r="F31" s="33"/>
      <c r="G31" s="33"/>
      <c r="H31" s="33"/>
      <c r="I31" s="33"/>
      <c r="J31" s="33"/>
      <c r="K31" s="19"/>
      <c r="M31" s="26"/>
      <c r="N31" s="26"/>
      <c r="O31" s="26"/>
      <c r="P31" s="26"/>
      <c r="Q31" s="26"/>
      <c r="R31" s="27"/>
      <c r="S31" s="27"/>
      <c r="T31" s="23"/>
      <c r="U31" s="23"/>
      <c r="V31" s="23"/>
      <c r="W31" s="23"/>
      <c r="X31" s="23"/>
      <c r="Y31" s="23"/>
    </row>
    <row r="32" spans="1:25" s="5" customFormat="1" ht="12.75" customHeight="1" x14ac:dyDescent="0.2">
      <c r="A32" s="19"/>
      <c r="B32" s="33"/>
      <c r="C32" s="33"/>
      <c r="D32" s="33"/>
      <c r="E32" s="33"/>
      <c r="F32" s="33"/>
      <c r="G32" s="33"/>
      <c r="H32" s="33"/>
      <c r="I32" s="33"/>
      <c r="J32" s="33"/>
      <c r="K32" s="19"/>
      <c r="M32" s="26"/>
      <c r="N32" s="26"/>
      <c r="O32" s="26"/>
      <c r="P32" s="26"/>
      <c r="Q32" s="26"/>
      <c r="R32" s="27"/>
      <c r="S32" s="27"/>
      <c r="T32" s="23"/>
      <c r="U32" s="23"/>
      <c r="V32" s="23"/>
      <c r="W32" s="23"/>
      <c r="X32" s="23"/>
      <c r="Y32" s="23"/>
    </row>
    <row r="33" spans="1:25" s="5" customFormat="1" ht="12.75" customHeight="1" x14ac:dyDescent="0.2">
      <c r="A33" s="19"/>
      <c r="B33" s="33"/>
      <c r="C33" s="33"/>
      <c r="D33" s="33"/>
      <c r="E33" s="33"/>
      <c r="F33" s="33"/>
      <c r="G33" s="33"/>
      <c r="H33" s="33"/>
      <c r="I33" s="33"/>
      <c r="J33" s="33"/>
      <c r="K33" s="19"/>
      <c r="M33" s="26"/>
      <c r="N33" s="26"/>
      <c r="O33" s="26"/>
      <c r="P33" s="26"/>
      <c r="Q33" s="26"/>
      <c r="R33" s="27"/>
      <c r="S33" s="30"/>
      <c r="T33" s="23"/>
      <c r="U33" s="23"/>
      <c r="V33" s="23"/>
      <c r="W33" s="23"/>
      <c r="X33" s="23"/>
      <c r="Y33" s="23"/>
    </row>
    <row r="34" spans="1:25" s="5" customFormat="1" ht="12.75" x14ac:dyDescent="0.2">
      <c r="A34" s="19"/>
      <c r="B34" s="32"/>
      <c r="C34" s="32"/>
      <c r="D34" s="35" t="s">
        <v>14</v>
      </c>
      <c r="E34" s="35"/>
      <c r="F34" s="35"/>
      <c r="G34" s="35"/>
      <c r="H34" s="35"/>
      <c r="I34" s="32"/>
      <c r="J34" s="32"/>
      <c r="K34" s="19"/>
      <c r="M34" s="26"/>
      <c r="N34" s="26"/>
      <c r="O34" s="26"/>
      <c r="P34" s="26"/>
      <c r="Q34" s="26"/>
      <c r="R34" s="27"/>
      <c r="S34" s="30"/>
      <c r="T34" s="23"/>
      <c r="U34" s="23"/>
      <c r="V34" s="23"/>
      <c r="W34" s="23"/>
      <c r="X34" s="23"/>
      <c r="Y34" s="23"/>
    </row>
    <row r="35" spans="1:25" s="5" customFormat="1" ht="12.75" customHeight="1" x14ac:dyDescent="0.2">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2">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2.75" x14ac:dyDescent="0.2">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2">
      <c r="A38" s="19"/>
      <c r="B38" s="33" t="s">
        <v>23</v>
      </c>
      <c r="C38" s="33"/>
      <c r="D38" s="33"/>
      <c r="E38" s="33"/>
      <c r="F38" s="33"/>
      <c r="G38" s="33"/>
      <c r="H38" s="33"/>
      <c r="I38" s="33"/>
      <c r="J38" s="33"/>
      <c r="K38" s="19"/>
      <c r="M38" s="26"/>
      <c r="N38" s="26"/>
      <c r="O38" s="26"/>
      <c r="P38" s="26"/>
      <c r="Q38" s="26"/>
      <c r="R38" s="27"/>
      <c r="S38" s="27"/>
      <c r="T38" s="23"/>
      <c r="U38" s="23"/>
      <c r="V38" s="23"/>
      <c r="W38" s="23"/>
      <c r="X38" s="23"/>
      <c r="Y38" s="23"/>
    </row>
    <row r="39" spans="1:25" s="5" customFormat="1" ht="12.75" x14ac:dyDescent="0.2">
      <c r="A39" s="19"/>
      <c r="B39" s="33"/>
      <c r="C39" s="33"/>
      <c r="D39" s="33"/>
      <c r="E39" s="33"/>
      <c r="F39" s="33"/>
      <c r="G39" s="33"/>
      <c r="H39" s="33"/>
      <c r="I39" s="33"/>
      <c r="J39" s="33"/>
      <c r="K39" s="19"/>
      <c r="M39" s="26"/>
      <c r="N39" s="26"/>
      <c r="O39" s="26"/>
      <c r="P39" s="26"/>
      <c r="Q39" s="26"/>
      <c r="R39" s="27"/>
      <c r="S39" s="27"/>
      <c r="T39" s="23"/>
      <c r="U39" s="23"/>
      <c r="V39" s="23"/>
      <c r="W39" s="23"/>
      <c r="X39" s="23"/>
      <c r="Y39" s="23"/>
    </row>
    <row r="40" spans="1:25" s="5" customFormat="1" ht="12.75" x14ac:dyDescent="0.2">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2">
      <c r="A41" s="19"/>
      <c r="B41" s="33" t="s">
        <v>24</v>
      </c>
      <c r="C41" s="33"/>
      <c r="D41" s="33"/>
      <c r="E41" s="33"/>
      <c r="F41" s="33"/>
      <c r="G41" s="33"/>
      <c r="H41" s="33"/>
      <c r="I41" s="33"/>
      <c r="J41" s="33"/>
      <c r="K41" s="19"/>
      <c r="M41" s="26"/>
      <c r="N41" s="26"/>
      <c r="O41" s="26"/>
      <c r="P41" s="26"/>
      <c r="Q41" s="26"/>
      <c r="R41" s="27"/>
      <c r="S41" s="27"/>
      <c r="T41" s="23"/>
      <c r="U41" s="23"/>
      <c r="V41" s="23"/>
      <c r="W41" s="23"/>
      <c r="X41" s="23"/>
      <c r="Y41" s="23"/>
    </row>
    <row r="42" spans="1:25" s="5" customFormat="1" ht="12.75" x14ac:dyDescent="0.2">
      <c r="A42" s="19"/>
      <c r="B42" s="33"/>
      <c r="C42" s="33"/>
      <c r="D42" s="33"/>
      <c r="E42" s="33"/>
      <c r="F42" s="33"/>
      <c r="G42" s="33"/>
      <c r="H42" s="33"/>
      <c r="I42" s="33"/>
      <c r="J42" s="33"/>
      <c r="K42" s="19"/>
      <c r="M42" s="26"/>
      <c r="N42" s="26"/>
      <c r="O42" s="26"/>
      <c r="P42" s="26"/>
      <c r="Q42" s="26"/>
      <c r="R42" s="27"/>
      <c r="S42" s="27"/>
      <c r="T42" s="23"/>
      <c r="U42" s="23"/>
      <c r="V42" s="23"/>
      <c r="W42" s="23"/>
      <c r="X42" s="23"/>
      <c r="Y42" s="23"/>
    </row>
    <row r="43" spans="1:25" s="5" customFormat="1" ht="12.75" x14ac:dyDescent="0.2">
      <c r="A43" s="19"/>
      <c r="B43" s="33"/>
      <c r="C43" s="33"/>
      <c r="D43" s="33"/>
      <c r="E43" s="33"/>
      <c r="F43" s="33"/>
      <c r="G43" s="33"/>
      <c r="H43" s="33"/>
      <c r="I43" s="33"/>
      <c r="J43" s="33"/>
      <c r="K43" s="19"/>
      <c r="M43" s="26"/>
      <c r="N43" s="26"/>
      <c r="O43" s="26"/>
      <c r="P43" s="26"/>
      <c r="Q43" s="26"/>
      <c r="R43" s="27"/>
      <c r="S43" s="27"/>
      <c r="T43" s="23"/>
      <c r="U43" s="23"/>
      <c r="V43" s="23"/>
      <c r="W43" s="23"/>
      <c r="X43" s="23"/>
      <c r="Y43" s="23"/>
    </row>
    <row r="44" spans="1:25" s="5" customFormat="1" ht="12.75" customHeight="1" x14ac:dyDescent="0.2">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2">
      <c r="A45" s="19"/>
      <c r="B45" s="33" t="s">
        <v>17</v>
      </c>
      <c r="C45" s="33"/>
      <c r="D45" s="33"/>
      <c r="E45" s="33"/>
      <c r="F45" s="33"/>
      <c r="G45" s="33"/>
      <c r="H45" s="33"/>
      <c r="I45" s="33"/>
      <c r="J45" s="33"/>
      <c r="K45" s="19"/>
      <c r="M45" s="26"/>
      <c r="N45" s="26"/>
      <c r="O45" s="26"/>
      <c r="P45" s="26"/>
      <c r="Q45" s="26"/>
      <c r="R45" s="27"/>
      <c r="S45" s="27"/>
      <c r="T45" s="23"/>
      <c r="U45" s="23"/>
      <c r="V45" s="23"/>
      <c r="W45" s="23"/>
      <c r="X45" s="23"/>
      <c r="Y45" s="23"/>
    </row>
    <row r="46" spans="1:25" s="5" customFormat="1" ht="12.75" x14ac:dyDescent="0.2">
      <c r="A46" s="19"/>
      <c r="B46" s="33"/>
      <c r="C46" s="33"/>
      <c r="D46" s="33"/>
      <c r="E46" s="33"/>
      <c r="F46" s="33"/>
      <c r="G46" s="33"/>
      <c r="H46" s="33"/>
      <c r="I46" s="33"/>
      <c r="J46" s="33"/>
      <c r="K46" s="19"/>
      <c r="M46" s="26"/>
      <c r="N46" s="26"/>
      <c r="O46" s="26"/>
      <c r="P46" s="26"/>
      <c r="Q46" s="26"/>
      <c r="R46" s="27"/>
      <c r="S46" s="27"/>
      <c r="T46" s="23"/>
      <c r="U46" s="23"/>
      <c r="V46" s="23"/>
      <c r="W46" s="23"/>
      <c r="X46" s="23"/>
      <c r="Y46" s="23"/>
    </row>
    <row r="47" spans="1:25" s="5" customFormat="1" ht="12.75" x14ac:dyDescent="0.2">
      <c r="A47" s="19"/>
      <c r="B47" s="33"/>
      <c r="C47" s="33"/>
      <c r="D47" s="33"/>
      <c r="E47" s="33"/>
      <c r="F47" s="33"/>
      <c r="G47" s="33"/>
      <c r="H47" s="33"/>
      <c r="I47" s="33"/>
      <c r="J47" s="33"/>
      <c r="K47" s="19"/>
      <c r="M47" s="26"/>
      <c r="N47" s="26"/>
      <c r="O47" s="26"/>
      <c r="P47" s="26"/>
      <c r="Q47" s="26"/>
      <c r="R47" s="27"/>
      <c r="S47" s="27"/>
      <c r="T47" s="23"/>
      <c r="U47" s="23"/>
      <c r="V47" s="23"/>
      <c r="W47" s="23"/>
      <c r="X47" s="23"/>
      <c r="Y47" s="23"/>
    </row>
    <row r="48" spans="1:25" s="5" customFormat="1" ht="12.75" customHeight="1" x14ac:dyDescent="0.2">
      <c r="A48" s="19"/>
      <c r="B48" s="33"/>
      <c r="C48" s="33"/>
      <c r="D48" s="33"/>
      <c r="E48" s="33"/>
      <c r="F48" s="33"/>
      <c r="G48" s="33"/>
      <c r="H48" s="33"/>
      <c r="I48" s="33"/>
      <c r="J48" s="33"/>
      <c r="K48" s="19"/>
      <c r="M48" s="26"/>
      <c r="N48" s="26"/>
      <c r="O48" s="26"/>
      <c r="P48" s="26"/>
      <c r="Q48" s="26"/>
      <c r="R48" s="27"/>
      <c r="S48" s="27"/>
      <c r="T48" s="23"/>
      <c r="U48" s="23"/>
      <c r="V48" s="23"/>
      <c r="W48" s="23"/>
      <c r="X48" s="23"/>
      <c r="Y48" s="23"/>
    </row>
    <row r="49" spans="1:25" s="5" customFormat="1" ht="12.75" x14ac:dyDescent="0.2">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2.75" x14ac:dyDescent="0.2">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2.75" x14ac:dyDescent="0.2">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2">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2.75" x14ac:dyDescent="0.2">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2">
      <c r="A54" s="19"/>
      <c r="B54" s="34" t="s">
        <v>28</v>
      </c>
      <c r="C54" s="34"/>
      <c r="D54" s="34"/>
      <c r="E54" s="34"/>
      <c r="F54" s="34"/>
      <c r="G54" s="34"/>
      <c r="H54" s="34"/>
      <c r="I54" s="34"/>
      <c r="J54" s="34"/>
      <c r="K54" s="19"/>
      <c r="M54" s="26"/>
      <c r="N54" s="26"/>
      <c r="O54" s="26"/>
      <c r="P54" s="26"/>
      <c r="Q54" s="26"/>
      <c r="R54" s="27"/>
      <c r="S54" s="27"/>
      <c r="T54" s="23"/>
      <c r="U54" s="23"/>
      <c r="V54" s="23"/>
      <c r="W54" s="23"/>
      <c r="X54" s="23"/>
      <c r="Y54" s="23"/>
    </row>
    <row r="55" spans="1:25" s="5" customFormat="1" ht="12.75" x14ac:dyDescent="0.2">
      <c r="A55" s="19"/>
      <c r="B55" s="34"/>
      <c r="C55" s="34"/>
      <c r="D55" s="34"/>
      <c r="E55" s="34"/>
      <c r="F55" s="34"/>
      <c r="G55" s="34"/>
      <c r="H55" s="34"/>
      <c r="I55" s="34"/>
      <c r="J55" s="34"/>
      <c r="K55" s="19"/>
      <c r="M55" s="26"/>
      <c r="N55" s="26"/>
      <c r="O55" s="26"/>
      <c r="P55" s="26"/>
      <c r="Q55" s="26"/>
      <c r="R55" s="27"/>
      <c r="S55" s="27"/>
      <c r="T55" s="23"/>
      <c r="U55" s="23"/>
      <c r="V55" s="23"/>
      <c r="W55" s="23"/>
      <c r="X55" s="23"/>
      <c r="Y55" s="23"/>
    </row>
    <row r="56" spans="1:25" s="5" customFormat="1" ht="12.75" x14ac:dyDescent="0.2">
      <c r="A56" s="19"/>
      <c r="B56" s="34"/>
      <c r="C56" s="34"/>
      <c r="D56" s="34"/>
      <c r="E56" s="34"/>
      <c r="F56" s="34"/>
      <c r="G56" s="34"/>
      <c r="H56" s="34"/>
      <c r="I56" s="34"/>
      <c r="J56" s="34"/>
      <c r="K56" s="19"/>
      <c r="M56" s="26"/>
      <c r="N56" s="26"/>
      <c r="O56" s="26"/>
      <c r="P56" s="26"/>
      <c r="Q56" s="26"/>
      <c r="R56" s="27"/>
      <c r="S56" s="27"/>
      <c r="T56" s="23"/>
      <c r="U56" s="23"/>
      <c r="V56" s="23"/>
      <c r="W56" s="23"/>
      <c r="X56" s="23"/>
      <c r="Y56" s="23"/>
    </row>
    <row r="57" spans="1:25" s="5" customFormat="1" ht="12.75" x14ac:dyDescent="0.2">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2.75" x14ac:dyDescent="0.2">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2.75" x14ac:dyDescent="0.2">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2.75" x14ac:dyDescent="0.2">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2.75" x14ac:dyDescent="0.2">
      <c r="A61" s="19"/>
      <c r="J61" s="19"/>
      <c r="K61" s="19"/>
      <c r="M61" s="26"/>
      <c r="N61" s="26"/>
      <c r="O61" s="26"/>
      <c r="P61" s="26"/>
      <c r="Q61" s="26"/>
      <c r="R61" s="27"/>
      <c r="S61" s="27"/>
      <c r="T61" s="23"/>
      <c r="U61" s="23"/>
      <c r="V61" s="23"/>
      <c r="W61" s="23"/>
      <c r="X61" s="23"/>
      <c r="Y61" s="23"/>
    </row>
    <row r="62" spans="1:25" s="5" customFormat="1" ht="12.75" x14ac:dyDescent="0.2">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xr:uid="{00000000-0004-0000-0000-000000000000}"/>
    <hyperlink ref="F50" r:id="rId2" display="www.abbottaerospace.com/library/xl-viking" xr:uid="{00000000-0004-0000-0000-000001000000}"/>
    <hyperlink ref="F60" r:id="rId3" xr:uid="{00000000-0004-0000-0000-000002000000}"/>
    <hyperlink ref="F57" r:id="rId4" display="www.abbottaerospace.com/library/donate" xr:uid="{00000000-0004-0000-0000-000003000000}"/>
    <hyperlink ref="F25" r:id="rId5" display="www.abbottaerospace.com/library/subscribe" xr:uid="{00000000-0004-0000-0000-000004000000}"/>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41256-901C-4802-B4AF-D8C1C325BF45}">
  <sheetPr>
    <tabColor indexed="49"/>
  </sheetPr>
  <dimension ref="A1:GC59"/>
  <sheetViews>
    <sheetView tabSelected="1" view="pageBreakPreview" zoomScale="115" zoomScaleNormal="100" zoomScaleSheetLayoutView="115" workbookViewId="0">
      <selection activeCell="H30" sqref="H30"/>
    </sheetView>
  </sheetViews>
  <sheetFormatPr defaultRowHeight="12.75" x14ac:dyDescent="0.2"/>
  <cols>
    <col min="1" max="11" width="9" style="5" customWidth="1"/>
    <col min="12" max="12" width="4" style="23" customWidth="1"/>
    <col min="13" max="13" width="5.85546875" style="41" customWidth="1"/>
    <col min="14" max="14" width="4.42578125" style="39" customWidth="1"/>
    <col min="15" max="17" width="4.42578125" style="41" customWidth="1"/>
    <col min="18" max="18" width="3.5703125" style="45" customWidth="1"/>
    <col min="19" max="19" width="5.42578125" style="45" customWidth="1"/>
    <col min="20" max="20" width="6.5703125" style="47" customWidth="1"/>
    <col min="21" max="21" width="6.7109375" style="47" customWidth="1"/>
    <col min="22" max="30" width="6.5703125" style="47" customWidth="1"/>
    <col min="31" max="171" width="9.140625" style="13"/>
    <col min="172" max="16384" width="9.140625" style="5"/>
  </cols>
  <sheetData>
    <row r="1" spans="1:185" x14ac:dyDescent="0.2">
      <c r="A1" s="1"/>
      <c r="B1" s="2" t="s">
        <v>1</v>
      </c>
      <c r="C1" s="3" t="s">
        <v>32</v>
      </c>
      <c r="D1" s="1"/>
      <c r="E1" s="1"/>
      <c r="F1" s="2" t="s">
        <v>8</v>
      </c>
      <c r="G1" s="4">
        <f>X1</f>
        <v>1</v>
      </c>
      <c r="H1" s="1"/>
      <c r="I1" s="1"/>
      <c r="J1" s="1"/>
      <c r="K1" s="1"/>
      <c r="L1" s="5"/>
      <c r="M1" s="36" t="s">
        <v>33</v>
      </c>
      <c r="N1" s="36" t="s">
        <v>34</v>
      </c>
      <c r="O1" s="36" t="s">
        <v>35</v>
      </c>
      <c r="P1" s="36" t="s">
        <v>35</v>
      </c>
      <c r="Q1" s="36" t="s">
        <v>35</v>
      </c>
      <c r="R1" s="36" t="s">
        <v>36</v>
      </c>
      <c r="S1" s="37" t="s">
        <v>37</v>
      </c>
      <c r="T1" s="38" t="s">
        <v>38</v>
      </c>
      <c r="U1" s="5"/>
      <c r="V1" s="5"/>
      <c r="W1" s="6" t="s">
        <v>39</v>
      </c>
      <c r="X1" s="7">
        <f>SUM(M:M)</f>
        <v>1</v>
      </c>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row>
    <row r="2" spans="1:185" x14ac:dyDescent="0.2">
      <c r="A2" s="1"/>
      <c r="B2" s="2" t="s">
        <v>2</v>
      </c>
      <c r="C2" s="3" t="s">
        <v>0</v>
      </c>
      <c r="D2" s="1"/>
      <c r="E2" s="1"/>
      <c r="F2" s="2" t="s">
        <v>5</v>
      </c>
      <c r="G2" s="3" t="s">
        <v>40</v>
      </c>
      <c r="H2" s="1"/>
      <c r="I2" s="1"/>
      <c r="J2" s="1"/>
      <c r="K2" s="1"/>
      <c r="L2" s="5"/>
      <c r="M2" s="39" t="s">
        <v>41</v>
      </c>
      <c r="N2" s="39" t="s">
        <v>41</v>
      </c>
      <c r="O2" s="39" t="s">
        <v>34</v>
      </c>
      <c r="P2" s="39" t="s">
        <v>34</v>
      </c>
      <c r="Q2" s="39" t="s">
        <v>34</v>
      </c>
      <c r="R2" s="39" t="s">
        <v>41</v>
      </c>
      <c r="S2" s="40" t="s">
        <v>41</v>
      </c>
      <c r="T2" s="41"/>
      <c r="U2" s="5"/>
      <c r="V2" s="5"/>
      <c r="W2" s="6" t="s">
        <v>42</v>
      </c>
      <c r="X2" s="7">
        <f>SUM(N:N)</f>
        <v>0</v>
      </c>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row>
    <row r="3" spans="1:185" x14ac:dyDescent="0.2">
      <c r="A3" s="1"/>
      <c r="B3" s="2" t="s">
        <v>3</v>
      </c>
      <c r="C3" s="8" t="s">
        <v>43</v>
      </c>
      <c r="D3" s="1"/>
      <c r="E3" s="1"/>
      <c r="F3" s="2" t="s">
        <v>4</v>
      </c>
      <c r="G3" s="3" t="s">
        <v>44</v>
      </c>
      <c r="H3" s="1"/>
      <c r="I3" s="1"/>
      <c r="J3" s="1"/>
      <c r="K3" s="1"/>
      <c r="L3" s="5"/>
      <c r="M3" s="39"/>
      <c r="O3" s="39"/>
      <c r="P3" s="39"/>
      <c r="Q3" s="39"/>
      <c r="R3" s="39"/>
      <c r="S3" s="40"/>
      <c r="T3" s="41"/>
      <c r="U3" s="5"/>
      <c r="V3" s="5"/>
      <c r="W3" s="6" t="s">
        <v>45</v>
      </c>
      <c r="X3" s="7">
        <f>SUM(O:O)</f>
        <v>0</v>
      </c>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row>
    <row r="4" spans="1:185" x14ac:dyDescent="0.2">
      <c r="A4" s="1"/>
      <c r="B4" s="2" t="s">
        <v>9</v>
      </c>
      <c r="C4" s="4"/>
      <c r="D4" s="1"/>
      <c r="E4" s="1"/>
      <c r="F4" s="2" t="s">
        <v>10</v>
      </c>
      <c r="G4" s="3" t="s">
        <v>46</v>
      </c>
      <c r="H4" s="1"/>
      <c r="I4" s="1"/>
      <c r="J4" s="1"/>
      <c r="K4" s="1"/>
      <c r="L4" s="5"/>
      <c r="M4" s="39"/>
      <c r="O4" s="39"/>
      <c r="P4" s="39"/>
      <c r="Q4" s="42"/>
      <c r="R4" s="43"/>
      <c r="S4" s="44"/>
      <c r="T4" s="41"/>
      <c r="U4" s="5"/>
      <c r="V4" s="5"/>
      <c r="W4" s="6" t="s">
        <v>45</v>
      </c>
      <c r="X4" s="7">
        <f>SUM(P:P)</f>
        <v>0</v>
      </c>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row>
    <row r="5" spans="1:185" x14ac:dyDescent="0.2">
      <c r="A5" s="1"/>
      <c r="B5" s="2" t="s">
        <v>11</v>
      </c>
      <c r="C5" s="4" t="s">
        <v>47</v>
      </c>
      <c r="D5" s="1"/>
      <c r="E5" s="2"/>
      <c r="F5" s="1"/>
      <c r="G5" s="1"/>
      <c r="H5" s="1"/>
      <c r="I5" s="1"/>
      <c r="J5" s="1"/>
      <c r="K5" s="1"/>
      <c r="L5" s="5"/>
      <c r="M5" s="39"/>
      <c r="O5" s="39"/>
      <c r="P5" s="39"/>
      <c r="Q5" s="42"/>
      <c r="R5" s="43"/>
      <c r="S5" s="44"/>
      <c r="T5" s="41"/>
      <c r="U5" s="5"/>
      <c r="V5" s="5"/>
      <c r="W5" s="6" t="s">
        <v>45</v>
      </c>
      <c r="X5" s="7">
        <f>SUM(Q:Q)</f>
        <v>0</v>
      </c>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row>
    <row r="6" spans="1:185" x14ac:dyDescent="0.2">
      <c r="A6" s="1"/>
      <c r="B6" s="1" t="s">
        <v>6</v>
      </c>
      <c r="C6" s="9"/>
      <c r="D6" s="1"/>
      <c r="E6" s="1"/>
      <c r="F6" s="1"/>
      <c r="G6" s="1"/>
      <c r="H6" s="1"/>
      <c r="I6" s="1"/>
      <c r="J6" s="1"/>
      <c r="K6" s="1"/>
      <c r="L6" s="5"/>
      <c r="M6" s="39"/>
      <c r="O6" s="39"/>
      <c r="P6" s="39"/>
      <c r="Q6" s="42"/>
      <c r="R6" s="43"/>
      <c r="S6" s="44"/>
      <c r="T6" s="41"/>
      <c r="U6" s="5"/>
      <c r="V6" s="5"/>
      <c r="W6" s="6" t="s">
        <v>48</v>
      </c>
      <c r="X6" s="7">
        <f>SUM(R:R)</f>
        <v>0</v>
      </c>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row>
    <row r="7" spans="1:185" x14ac:dyDescent="0.2">
      <c r="A7" s="1"/>
      <c r="B7" s="1"/>
      <c r="C7" s="1"/>
      <c r="D7" s="1"/>
      <c r="E7" s="1"/>
      <c r="F7" s="1"/>
      <c r="G7" s="1"/>
      <c r="H7" s="1"/>
      <c r="I7" s="1"/>
      <c r="J7" s="1"/>
      <c r="K7" s="1"/>
      <c r="L7" s="5"/>
      <c r="M7" s="39"/>
      <c r="O7" s="39"/>
      <c r="P7" s="39"/>
      <c r="Q7" s="42"/>
      <c r="R7" s="43"/>
      <c r="S7" s="44"/>
      <c r="T7" s="41"/>
      <c r="U7" s="5"/>
      <c r="V7" s="5"/>
      <c r="W7" s="6" t="s">
        <v>49</v>
      </c>
      <c r="X7" s="7">
        <f>SUM(S:S)</f>
        <v>0</v>
      </c>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row>
    <row r="8" spans="1:185" x14ac:dyDescent="0.2">
      <c r="A8" s="16"/>
      <c r="E8" s="6" t="s">
        <v>1</v>
      </c>
      <c r="F8" s="7" t="str">
        <f>$C$1</f>
        <v>S. Abbott</v>
      </c>
      <c r="H8" s="10"/>
      <c r="I8" s="6" t="s">
        <v>50</v>
      </c>
      <c r="J8" s="11" t="str">
        <f>$G$2</f>
        <v>AA-SM-026-056</v>
      </c>
      <c r="K8" s="12"/>
      <c r="L8" s="13"/>
      <c r="M8" s="39"/>
      <c r="O8" s="39"/>
      <c r="P8" s="39"/>
      <c r="S8" s="46"/>
      <c r="T8" s="45"/>
      <c r="AD8" s="48"/>
    </row>
    <row r="9" spans="1:185" s="50" customFormat="1" x14ac:dyDescent="0.2">
      <c r="A9" s="5"/>
      <c r="B9" s="5"/>
      <c r="C9" s="5"/>
      <c r="D9" s="5"/>
      <c r="E9" s="6" t="s">
        <v>2</v>
      </c>
      <c r="F9" s="10" t="str">
        <f>$C$2</f>
        <v>R. Abbott</v>
      </c>
      <c r="G9" s="5"/>
      <c r="H9" s="10"/>
      <c r="I9" s="6" t="s">
        <v>51</v>
      </c>
      <c r="J9" s="12" t="str">
        <f>$G$3</f>
        <v>A</v>
      </c>
      <c r="K9" s="12"/>
      <c r="L9" s="13"/>
      <c r="M9" s="39">
        <v>1</v>
      </c>
      <c r="N9" s="39"/>
      <c r="O9" s="39"/>
      <c r="P9" s="39"/>
      <c r="Q9" s="49"/>
      <c r="R9" s="45"/>
      <c r="S9" s="46"/>
      <c r="T9" s="45"/>
      <c r="U9" s="47"/>
      <c r="V9" s="47"/>
      <c r="W9" s="47"/>
      <c r="X9" s="47"/>
      <c r="Y9" s="47"/>
      <c r="Z9" s="47"/>
      <c r="AA9" s="47"/>
      <c r="AB9" s="47"/>
      <c r="AC9" s="47"/>
      <c r="AD9" s="47"/>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row>
    <row r="10" spans="1:185" x14ac:dyDescent="0.2">
      <c r="E10" s="6" t="s">
        <v>3</v>
      </c>
      <c r="F10" s="10" t="str">
        <f>$C$3</f>
        <v>27/08/2017</v>
      </c>
      <c r="H10" s="10"/>
      <c r="I10" s="6" t="s">
        <v>52</v>
      </c>
      <c r="J10" s="7" t="str">
        <f>L10&amp;" of "&amp;$G$1</f>
        <v>1 of 1</v>
      </c>
      <c r="K10" s="10"/>
      <c r="L10" s="13">
        <f>SUM($M$1:M9)</f>
        <v>1</v>
      </c>
      <c r="M10" s="39"/>
      <c r="O10" s="39"/>
      <c r="P10" s="39"/>
      <c r="S10" s="46"/>
      <c r="T10" s="45"/>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7"/>
      <c r="BL10" s="47"/>
      <c r="BM10" s="47"/>
      <c r="BN10" s="47"/>
      <c r="BO10" s="47"/>
      <c r="BP10" s="47"/>
      <c r="BQ10" s="47"/>
      <c r="BR10" s="47"/>
      <c r="BS10" s="47"/>
      <c r="BT10" s="47"/>
      <c r="BU10" s="47"/>
      <c r="BV10" s="47"/>
      <c r="BW10" s="47"/>
      <c r="BX10" s="47"/>
      <c r="BY10" s="47"/>
      <c r="BZ10" s="47"/>
      <c r="CA10" s="47"/>
      <c r="CB10" s="47"/>
      <c r="CC10" s="47"/>
      <c r="CD10" s="47"/>
      <c r="CE10" s="47"/>
      <c r="CF10" s="47"/>
      <c r="CG10" s="47"/>
      <c r="CH10" s="47"/>
      <c r="CI10" s="47"/>
      <c r="CJ10" s="47"/>
      <c r="CK10" s="47"/>
      <c r="CL10" s="47"/>
      <c r="CM10" s="47"/>
      <c r="CN10" s="47"/>
      <c r="CO10" s="47"/>
      <c r="CP10" s="47"/>
      <c r="CQ10" s="47"/>
      <c r="CR10" s="47"/>
      <c r="CS10" s="47"/>
      <c r="CT10" s="47"/>
      <c r="CU10" s="47"/>
      <c r="CV10" s="47"/>
      <c r="CW10" s="47"/>
      <c r="CX10" s="47"/>
      <c r="CY10" s="47"/>
      <c r="CZ10" s="47"/>
      <c r="DA10" s="47"/>
      <c r="DB10" s="47"/>
      <c r="DC10" s="47"/>
      <c r="DD10" s="47"/>
      <c r="DE10" s="47"/>
      <c r="DF10" s="47"/>
      <c r="DG10" s="47"/>
      <c r="DH10" s="47"/>
      <c r="DI10" s="47"/>
      <c r="DJ10" s="47"/>
      <c r="DK10" s="47"/>
      <c r="DL10" s="47"/>
      <c r="DM10" s="47"/>
      <c r="DN10" s="47"/>
      <c r="DO10" s="47"/>
      <c r="DP10" s="47"/>
      <c r="DQ10" s="47"/>
      <c r="DR10" s="47"/>
      <c r="DS10" s="47"/>
      <c r="DT10" s="47"/>
      <c r="DU10" s="47"/>
      <c r="DV10" s="47"/>
      <c r="DW10" s="47"/>
      <c r="DX10" s="47"/>
      <c r="DY10" s="47"/>
      <c r="DZ10" s="47"/>
      <c r="EA10" s="47"/>
      <c r="EB10" s="47"/>
      <c r="EC10" s="47"/>
      <c r="ED10" s="47"/>
      <c r="EE10" s="47"/>
      <c r="EF10" s="47"/>
      <c r="EG10" s="47"/>
      <c r="EH10" s="47"/>
      <c r="EI10" s="47"/>
      <c r="EJ10" s="47"/>
      <c r="EK10" s="47"/>
      <c r="EL10" s="47"/>
      <c r="EM10" s="47"/>
      <c r="EN10" s="47"/>
      <c r="EO10" s="47"/>
      <c r="EP10" s="47"/>
      <c r="EQ10" s="47"/>
      <c r="ER10" s="47"/>
      <c r="ES10" s="47"/>
      <c r="ET10" s="47"/>
      <c r="EU10" s="47"/>
      <c r="EV10" s="47"/>
      <c r="EW10" s="47"/>
      <c r="EX10" s="47"/>
      <c r="EY10" s="47"/>
      <c r="EZ10" s="47"/>
      <c r="FA10" s="47"/>
      <c r="FB10" s="47"/>
      <c r="FC10" s="47"/>
      <c r="FD10" s="47"/>
      <c r="FE10" s="47"/>
      <c r="FF10" s="47"/>
      <c r="FG10" s="47"/>
      <c r="FH10" s="47"/>
      <c r="FI10" s="47"/>
      <c r="FJ10" s="47"/>
      <c r="FK10" s="47"/>
      <c r="FL10" s="47"/>
      <c r="FM10" s="47"/>
      <c r="FN10" s="47"/>
      <c r="FO10" s="47"/>
      <c r="FP10" s="47"/>
      <c r="FQ10" s="47"/>
      <c r="FR10" s="47"/>
      <c r="FS10" s="47"/>
      <c r="FT10" s="47"/>
      <c r="FU10" s="47"/>
      <c r="FV10" s="47"/>
      <c r="FW10" s="47"/>
      <c r="FX10" s="47"/>
      <c r="FY10" s="47"/>
      <c r="FZ10" s="47"/>
      <c r="GA10" s="47"/>
      <c r="GB10" s="47"/>
      <c r="GC10" s="47"/>
    </row>
    <row r="11" spans="1:185" x14ac:dyDescent="0.2">
      <c r="E11" s="6" t="s">
        <v>53</v>
      </c>
      <c r="F11" s="10" t="str">
        <f>$C$5</f>
        <v>STANDARD SPREADSHEET METHOD</v>
      </c>
      <c r="I11" s="14"/>
      <c r="J11" s="7"/>
      <c r="L11" s="5"/>
      <c r="M11" s="39"/>
      <c r="O11" s="39"/>
      <c r="P11" s="39"/>
      <c r="S11" s="46"/>
      <c r="T11" s="45"/>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7"/>
      <c r="BL11" s="47"/>
      <c r="BM11" s="47"/>
      <c r="BN11" s="47"/>
      <c r="BO11" s="47"/>
      <c r="BP11" s="47"/>
      <c r="BQ11" s="47"/>
      <c r="BR11" s="47"/>
      <c r="BS11" s="47"/>
      <c r="BT11" s="47"/>
      <c r="BU11" s="47"/>
      <c r="BV11" s="47"/>
      <c r="BW11" s="47"/>
      <c r="BX11" s="47"/>
      <c r="BY11" s="47"/>
      <c r="BZ11" s="47"/>
      <c r="CA11" s="47"/>
      <c r="CB11" s="47"/>
      <c r="CC11" s="47"/>
      <c r="CD11" s="47"/>
      <c r="CE11" s="47"/>
      <c r="CF11" s="47"/>
      <c r="CG11" s="47"/>
      <c r="CH11" s="47"/>
      <c r="CI11" s="47"/>
      <c r="CJ11" s="47"/>
      <c r="CK11" s="47"/>
      <c r="CL11" s="47"/>
      <c r="CM11" s="47"/>
      <c r="CN11" s="47"/>
      <c r="CO11" s="47"/>
      <c r="CP11" s="47"/>
      <c r="CQ11" s="47"/>
      <c r="CR11" s="47"/>
      <c r="CS11" s="47"/>
      <c r="CT11" s="47"/>
      <c r="CU11" s="47"/>
      <c r="CV11" s="47"/>
      <c r="CW11" s="47"/>
      <c r="CX11" s="47"/>
      <c r="CY11" s="47"/>
      <c r="CZ11" s="47"/>
      <c r="DA11" s="47"/>
      <c r="DB11" s="47"/>
      <c r="DC11" s="47"/>
      <c r="DD11" s="47"/>
      <c r="DE11" s="47"/>
      <c r="DF11" s="47"/>
      <c r="DG11" s="47"/>
      <c r="DH11" s="47"/>
      <c r="DI11" s="47"/>
      <c r="DJ11" s="47"/>
      <c r="DK11" s="47"/>
      <c r="DL11" s="47"/>
      <c r="DM11" s="47"/>
      <c r="DN11" s="47"/>
      <c r="DO11" s="47"/>
      <c r="DP11" s="47"/>
      <c r="DQ11" s="47"/>
      <c r="DR11" s="47"/>
      <c r="DS11" s="47"/>
      <c r="DT11" s="47"/>
      <c r="DU11" s="47"/>
      <c r="DV11" s="47"/>
      <c r="DW11" s="47"/>
      <c r="DX11" s="47"/>
      <c r="DY11" s="47"/>
      <c r="DZ11" s="47"/>
      <c r="EA11" s="47"/>
      <c r="EB11" s="47"/>
      <c r="EC11" s="47"/>
      <c r="ED11" s="47"/>
      <c r="EE11" s="47"/>
      <c r="EF11" s="47"/>
      <c r="EG11" s="47"/>
      <c r="EH11" s="47"/>
      <c r="EI11" s="47"/>
      <c r="EJ11" s="47"/>
      <c r="EK11" s="47"/>
      <c r="EL11" s="47"/>
      <c r="EM11" s="47"/>
      <c r="EN11" s="47"/>
      <c r="EO11" s="47"/>
      <c r="EP11" s="47"/>
      <c r="EQ11" s="47"/>
      <c r="ER11" s="47"/>
      <c r="ES11" s="47"/>
      <c r="ET11" s="47"/>
      <c r="EU11" s="47"/>
      <c r="EV11" s="47"/>
      <c r="EW11" s="47"/>
      <c r="EX11" s="47"/>
      <c r="EY11" s="47"/>
      <c r="EZ11" s="47"/>
      <c r="FA11" s="47"/>
      <c r="FB11" s="47"/>
      <c r="FC11" s="47"/>
      <c r="FD11" s="47"/>
      <c r="FE11" s="47"/>
      <c r="FF11" s="47"/>
      <c r="FG11" s="47"/>
      <c r="FH11" s="47"/>
      <c r="FI11" s="47"/>
      <c r="FJ11" s="47"/>
      <c r="FK11" s="47"/>
      <c r="FL11" s="47"/>
      <c r="FM11" s="47"/>
      <c r="FN11" s="47"/>
      <c r="FO11" s="47"/>
      <c r="FP11" s="47"/>
      <c r="FQ11" s="47"/>
      <c r="FR11" s="47"/>
      <c r="FS11" s="47"/>
      <c r="FT11" s="47"/>
      <c r="FU11" s="47"/>
      <c r="FV11" s="47"/>
      <c r="FW11" s="47"/>
      <c r="FX11" s="47"/>
      <c r="FY11" s="47"/>
      <c r="FZ11" s="47"/>
      <c r="GA11" s="47"/>
      <c r="GB11" s="47"/>
      <c r="GC11" s="47"/>
    </row>
    <row r="12" spans="1:185" ht="15.75" x14ac:dyDescent="0.25">
      <c r="A12" s="51"/>
      <c r="B12" s="15" t="str">
        <f>$G$4</f>
        <v>FRAMEWORK ANALYSIS - HORIZONTAL MOMENT, FIXED SUPPORT</v>
      </c>
      <c r="C12" s="51"/>
      <c r="D12" s="51"/>
      <c r="E12" s="51"/>
      <c r="F12" s="51"/>
      <c r="G12" s="51"/>
      <c r="H12" s="51"/>
      <c r="I12" s="51"/>
      <c r="J12" s="51"/>
      <c r="K12" s="51"/>
      <c r="S12" s="46"/>
      <c r="T12" s="45"/>
      <c r="AE12" s="47"/>
      <c r="AF12" s="47"/>
      <c r="AG12" s="47"/>
      <c r="AH12" s="47"/>
      <c r="AI12" s="47"/>
      <c r="AJ12" s="47"/>
      <c r="AK12" s="47"/>
      <c r="AL12" s="47"/>
      <c r="AM12" s="47"/>
      <c r="AN12" s="47"/>
      <c r="AO12" s="47"/>
      <c r="AP12" s="47"/>
      <c r="AQ12" s="47"/>
      <c r="AR12" s="47"/>
      <c r="AS12" s="47"/>
      <c r="AT12" s="47"/>
      <c r="AU12" s="47"/>
      <c r="AV12" s="47"/>
      <c r="AW12" s="47"/>
      <c r="AX12" s="47"/>
      <c r="AY12" s="47"/>
      <c r="AZ12" s="47"/>
      <c r="BA12" s="47"/>
      <c r="BB12" s="47"/>
      <c r="BC12" s="47"/>
      <c r="BD12" s="47"/>
      <c r="BE12" s="47"/>
      <c r="BF12" s="47"/>
      <c r="BG12" s="47"/>
      <c r="BH12" s="47"/>
      <c r="BI12" s="47"/>
      <c r="BJ12" s="47"/>
      <c r="BK12" s="47"/>
      <c r="BL12" s="47"/>
      <c r="BM12" s="47"/>
      <c r="BN12" s="47"/>
      <c r="BO12" s="47"/>
      <c r="BP12" s="47"/>
      <c r="BQ12" s="47"/>
      <c r="BR12" s="47"/>
      <c r="BS12" s="47"/>
      <c r="BT12" s="47"/>
      <c r="BU12" s="47"/>
      <c r="BV12" s="47"/>
      <c r="BW12" s="47"/>
      <c r="BX12" s="47"/>
      <c r="BY12" s="47"/>
      <c r="BZ12" s="47"/>
      <c r="CA12" s="47"/>
      <c r="CB12" s="47"/>
      <c r="CC12" s="47"/>
      <c r="CD12" s="47"/>
      <c r="CE12" s="47"/>
      <c r="CF12" s="47"/>
      <c r="CG12" s="47"/>
      <c r="CH12" s="47"/>
      <c r="CI12" s="47"/>
      <c r="CJ12" s="47"/>
      <c r="CK12" s="47"/>
      <c r="CL12" s="47"/>
      <c r="CM12" s="47"/>
      <c r="CN12" s="47"/>
      <c r="CO12" s="47"/>
      <c r="CP12" s="47"/>
      <c r="CQ12" s="47"/>
      <c r="CR12" s="47"/>
      <c r="CS12" s="47"/>
      <c r="CT12" s="47"/>
      <c r="CU12" s="47"/>
      <c r="CV12" s="47"/>
      <c r="CW12" s="47"/>
      <c r="CX12" s="47"/>
      <c r="CY12" s="47"/>
      <c r="CZ12" s="47"/>
      <c r="DA12" s="47"/>
      <c r="DB12" s="47"/>
      <c r="DC12" s="47"/>
      <c r="DD12" s="47"/>
      <c r="DE12" s="47"/>
      <c r="DF12" s="47"/>
      <c r="DG12" s="47"/>
      <c r="DH12" s="47"/>
      <c r="DI12" s="47"/>
      <c r="DJ12" s="47"/>
      <c r="DK12" s="47"/>
      <c r="DL12" s="47"/>
      <c r="DM12" s="47"/>
      <c r="DN12" s="47"/>
      <c r="DO12" s="47"/>
      <c r="DP12" s="47"/>
      <c r="DQ12" s="47"/>
      <c r="DR12" s="47"/>
      <c r="DS12" s="47"/>
      <c r="DT12" s="47"/>
      <c r="DU12" s="47"/>
      <c r="DV12" s="47"/>
      <c r="DW12" s="47"/>
      <c r="DX12" s="47"/>
      <c r="DY12" s="47"/>
      <c r="DZ12" s="47"/>
      <c r="EA12" s="47"/>
      <c r="EB12" s="47"/>
      <c r="EC12" s="47"/>
      <c r="ED12" s="47"/>
      <c r="EE12" s="47"/>
      <c r="EF12" s="47"/>
      <c r="EG12" s="47"/>
      <c r="EH12" s="47"/>
      <c r="EI12" s="47"/>
      <c r="EJ12" s="47"/>
      <c r="EK12" s="47"/>
      <c r="EL12" s="47"/>
      <c r="EM12" s="47"/>
      <c r="EN12" s="47"/>
      <c r="EO12" s="47"/>
      <c r="EP12" s="47"/>
      <c r="EQ12" s="47"/>
      <c r="ER12" s="47"/>
      <c r="ES12" s="47"/>
      <c r="ET12" s="47"/>
      <c r="EU12" s="47"/>
      <c r="EV12" s="47"/>
      <c r="EW12" s="47"/>
      <c r="EX12" s="47"/>
      <c r="EY12" s="47"/>
      <c r="EZ12" s="47"/>
      <c r="FA12" s="47"/>
      <c r="FB12" s="47"/>
      <c r="FC12" s="47"/>
      <c r="FD12" s="47"/>
      <c r="FE12" s="47"/>
      <c r="FF12" s="47"/>
      <c r="FG12" s="47"/>
      <c r="FH12" s="47"/>
      <c r="FI12" s="47"/>
      <c r="FJ12" s="47"/>
      <c r="FK12" s="47"/>
      <c r="FL12" s="47"/>
      <c r="FM12" s="47"/>
      <c r="FN12" s="47"/>
      <c r="FO12" s="47"/>
      <c r="FP12" s="47"/>
      <c r="FQ12" s="47"/>
      <c r="FR12" s="47"/>
      <c r="FS12" s="47"/>
      <c r="FT12" s="47"/>
      <c r="FU12" s="47"/>
      <c r="FV12" s="47"/>
      <c r="FW12" s="47"/>
      <c r="FX12" s="47"/>
      <c r="FY12" s="47"/>
      <c r="FZ12" s="47"/>
      <c r="GA12" s="47"/>
      <c r="GB12" s="47"/>
      <c r="GC12" s="47"/>
    </row>
    <row r="13" spans="1:185" x14ac:dyDescent="0.2">
      <c r="A13" s="52"/>
      <c r="B13" s="53" t="s">
        <v>54</v>
      </c>
      <c r="C13" s="53"/>
      <c r="D13" s="53"/>
      <c r="E13" s="52" t="s">
        <v>55</v>
      </c>
      <c r="F13" s="54"/>
      <c r="S13" s="46"/>
      <c r="T13" s="45"/>
    </row>
    <row r="14" spans="1:185" x14ac:dyDescent="0.2">
      <c r="E14" s="1"/>
      <c r="F14" s="1"/>
      <c r="G14" s="1"/>
      <c r="H14" s="1"/>
      <c r="I14" s="1"/>
      <c r="J14" s="1"/>
      <c r="K14" s="1"/>
    </row>
    <row r="15" spans="1:185" x14ac:dyDescent="0.2">
      <c r="B15" s="1"/>
      <c r="C15" s="55"/>
      <c r="D15" s="1"/>
      <c r="E15" s="1"/>
      <c r="K15" s="23"/>
      <c r="L15" s="41"/>
    </row>
    <row r="16" spans="1:185" x14ac:dyDescent="0.2">
      <c r="B16" s="1"/>
      <c r="C16" s="1"/>
      <c r="D16" s="1"/>
      <c r="E16" s="2"/>
      <c r="K16" s="23"/>
      <c r="L16" s="41"/>
    </row>
    <row r="17" spans="1:12" x14ac:dyDescent="0.2">
      <c r="F17" s="10" t="s">
        <v>56</v>
      </c>
      <c r="G17" s="6" t="s">
        <v>57</v>
      </c>
      <c r="H17" s="56">
        <v>10</v>
      </c>
      <c r="I17" s="5" t="s">
        <v>58</v>
      </c>
      <c r="K17" s="23"/>
      <c r="L17" s="41"/>
    </row>
    <row r="18" spans="1:12" x14ac:dyDescent="0.2">
      <c r="G18" s="6" t="s">
        <v>59</v>
      </c>
      <c r="H18" s="56">
        <v>25</v>
      </c>
      <c r="I18" s="5" t="s">
        <v>60</v>
      </c>
      <c r="K18" s="23"/>
      <c r="L18" s="41"/>
    </row>
    <row r="19" spans="1:12" x14ac:dyDescent="0.2">
      <c r="B19" s="1"/>
      <c r="G19" s="57"/>
      <c r="H19" s="58"/>
      <c r="I19" s="59"/>
      <c r="K19" s="23"/>
      <c r="L19" s="41"/>
    </row>
    <row r="20" spans="1:12" x14ac:dyDescent="0.2">
      <c r="B20" s="1"/>
      <c r="G20" s="60" t="s">
        <v>61</v>
      </c>
      <c r="H20" s="61">
        <v>5</v>
      </c>
      <c r="I20" s="62" t="s">
        <v>62</v>
      </c>
      <c r="J20" s="63"/>
      <c r="K20" s="23"/>
      <c r="L20" s="41"/>
    </row>
    <row r="21" spans="1:12" x14ac:dyDescent="0.2">
      <c r="B21" s="1"/>
      <c r="C21" s="55"/>
      <c r="D21" s="57"/>
      <c r="E21" s="64"/>
      <c r="F21" s="57"/>
      <c r="G21" s="6" t="s">
        <v>63</v>
      </c>
      <c r="H21" s="58">
        <v>54</v>
      </c>
      <c r="I21" s="5" t="s">
        <v>62</v>
      </c>
      <c r="J21" s="1"/>
      <c r="K21" s="23"/>
      <c r="L21" s="41"/>
    </row>
    <row r="22" spans="1:12" x14ac:dyDescent="0.2">
      <c r="B22" s="1"/>
      <c r="C22" s="1"/>
      <c r="D22" s="57"/>
      <c r="E22" s="64"/>
      <c r="F22" s="57"/>
      <c r="G22" s="57" t="s">
        <v>64</v>
      </c>
      <c r="H22" s="58">
        <v>10</v>
      </c>
      <c r="I22" s="65" t="s">
        <v>60</v>
      </c>
      <c r="K22" s="23"/>
      <c r="L22" s="41"/>
    </row>
    <row r="23" spans="1:12" x14ac:dyDescent="0.2">
      <c r="B23" s="1"/>
      <c r="C23" s="1"/>
      <c r="F23" s="66"/>
      <c r="G23" s="6" t="s">
        <v>65</v>
      </c>
      <c r="H23" s="67">
        <v>10</v>
      </c>
      <c r="I23" s="5" t="s">
        <v>66</v>
      </c>
      <c r="J23" s="63"/>
      <c r="K23" s="23"/>
      <c r="L23" s="41"/>
    </row>
    <row r="24" spans="1:12" x14ac:dyDescent="0.2">
      <c r="B24" s="1"/>
      <c r="C24" s="1"/>
      <c r="D24" s="57"/>
      <c r="I24" s="57"/>
      <c r="J24" s="68"/>
      <c r="K24" s="63"/>
    </row>
    <row r="25" spans="1:12" x14ac:dyDescent="0.2">
      <c r="B25" s="1"/>
      <c r="C25" s="55"/>
      <c r="D25" s="1"/>
      <c r="E25" s="1"/>
      <c r="F25" s="66"/>
      <c r="G25" s="6" t="s">
        <v>67</v>
      </c>
      <c r="H25" s="69">
        <f>H17+H18</f>
        <v>35</v>
      </c>
      <c r="I25" s="5" t="s">
        <v>68</v>
      </c>
      <c r="J25" s="57"/>
      <c r="K25" s="1"/>
    </row>
    <row r="26" spans="1:12" x14ac:dyDescent="0.2">
      <c r="B26" s="1"/>
      <c r="C26" s="1"/>
      <c r="D26" s="1"/>
      <c r="E26" s="2"/>
      <c r="F26" s="66"/>
      <c r="J26" s="57"/>
      <c r="K26" s="1"/>
    </row>
    <row r="27" spans="1:12" x14ac:dyDescent="0.2">
      <c r="F27" s="70"/>
    </row>
    <row r="29" spans="1:12" x14ac:dyDescent="0.2">
      <c r="B29" s="1"/>
      <c r="F29" s="1"/>
      <c r="G29" s="1"/>
      <c r="H29" s="1"/>
      <c r="I29" s="1"/>
      <c r="J29" s="1"/>
      <c r="K29" s="1"/>
    </row>
    <row r="30" spans="1:12" x14ac:dyDescent="0.2">
      <c r="A30" s="1"/>
      <c r="G30" s="1"/>
      <c r="H30" s="1"/>
      <c r="I30" s="1"/>
      <c r="J30" s="1"/>
      <c r="K30" s="1"/>
    </row>
    <row r="31" spans="1:12" x14ac:dyDescent="0.2">
      <c r="A31" s="1"/>
      <c r="B31" s="1"/>
      <c r="D31" s="57"/>
      <c r="E31" s="64"/>
      <c r="G31" s="63"/>
      <c r="H31" s="63"/>
      <c r="I31" s="63"/>
      <c r="J31" s="57"/>
      <c r="K31" s="1"/>
    </row>
    <row r="32" spans="1:12" x14ac:dyDescent="0.2">
      <c r="A32" s="1"/>
      <c r="K32" s="1"/>
    </row>
    <row r="33" spans="1:11" x14ac:dyDescent="0.2">
      <c r="A33" s="1"/>
      <c r="G33" s="66"/>
      <c r="H33" s="66"/>
      <c r="I33" s="66"/>
      <c r="J33" s="2"/>
      <c r="K33" s="1"/>
    </row>
    <row r="34" spans="1:11" x14ac:dyDescent="0.2">
      <c r="A34" s="1"/>
      <c r="B34" s="55" t="s">
        <v>69</v>
      </c>
      <c r="E34" s="63"/>
      <c r="F34" s="1"/>
      <c r="J34" s="57"/>
      <c r="K34" s="1"/>
    </row>
    <row r="35" spans="1:11" x14ac:dyDescent="0.2">
      <c r="A35" s="1"/>
      <c r="B35" s="6" t="s">
        <v>70</v>
      </c>
      <c r="C35" s="5" t="str">
        <f ca="1">[1]!xlv(C37)</f>
        <v>(I₂ × h) / (I₁ × L)</v>
      </c>
      <c r="D35" s="71"/>
      <c r="E35" s="63"/>
      <c r="F35" s="63"/>
      <c r="J35" s="72"/>
      <c r="K35" s="1"/>
    </row>
    <row r="36" spans="1:11" x14ac:dyDescent="0.2">
      <c r="A36" s="1"/>
      <c r="B36" s="6" t="s">
        <v>71</v>
      </c>
      <c r="C36" s="5" t="str">
        <f>[1]!xln(C37)</f>
        <v>(54 × 10) / (5 × 35)</v>
      </c>
      <c r="H36" s="66"/>
      <c r="I36" s="66"/>
      <c r="J36" s="1"/>
      <c r="K36" s="1"/>
    </row>
    <row r="37" spans="1:11" x14ac:dyDescent="0.2">
      <c r="A37" s="1"/>
      <c r="B37" s="6" t="s">
        <v>70</v>
      </c>
      <c r="C37" s="73">
        <f>(H21*H22)/(H20*H25)</f>
        <v>3.0857142857142859</v>
      </c>
      <c r="G37" s="66"/>
      <c r="K37" s="1"/>
    </row>
    <row r="38" spans="1:11" x14ac:dyDescent="0.2">
      <c r="A38" s="1"/>
      <c r="C38" s="73"/>
      <c r="K38" s="1"/>
    </row>
    <row r="39" spans="1:11" x14ac:dyDescent="0.2">
      <c r="B39" s="2" t="s">
        <v>72</v>
      </c>
      <c r="C39" s="74" t="str">
        <f ca="1">[1]!xlv(C41)</f>
        <v>6 × ((a × b) + L² × K) × M / (L³ × (6 × K + 1))</v>
      </c>
      <c r="E39" s="2"/>
      <c r="H39" s="60"/>
      <c r="I39" s="60"/>
      <c r="J39" s="57"/>
    </row>
    <row r="40" spans="1:11" x14ac:dyDescent="0.2">
      <c r="B40" s="6" t="s">
        <v>71</v>
      </c>
      <c r="C40" s="73" t="str">
        <f>[1]!xln(C41)</f>
        <v>6 × ((10 × 25) + 35² × 3.09) × 10 / (35³ × (6 × 3.09 + 1))</v>
      </c>
      <c r="E40" s="6"/>
      <c r="H40" s="60"/>
      <c r="I40" s="60"/>
      <c r="J40" s="57"/>
    </row>
    <row r="41" spans="1:11" x14ac:dyDescent="0.2">
      <c r="B41" s="2" t="s">
        <v>72</v>
      </c>
      <c r="C41" s="73">
        <f>6*((H17*H18)+H25^2*C37)*H23/(H25^3*(6*C37+1))</f>
        <v>0.28900110556667757</v>
      </c>
      <c r="D41" s="5" t="s">
        <v>66</v>
      </c>
      <c r="E41" s="2"/>
      <c r="F41" s="75"/>
      <c r="H41" s="60"/>
      <c r="I41" s="60"/>
      <c r="J41" s="57"/>
    </row>
    <row r="42" spans="1:11" x14ac:dyDescent="0.2">
      <c r="C42" s="73"/>
      <c r="G42" s="60"/>
      <c r="H42" s="60"/>
      <c r="I42" s="60"/>
      <c r="J42" s="57"/>
    </row>
    <row r="43" spans="1:11" x14ac:dyDescent="0.2">
      <c r="B43" s="2" t="s">
        <v>73</v>
      </c>
      <c r="C43" s="74" t="str">
        <f ca="1">[1]!xlv(C45)</f>
        <v>3 × (b - a) × M / ((2 × L × h × (K + 2)))</v>
      </c>
      <c r="F43" s="66"/>
      <c r="G43" s="60"/>
    </row>
    <row r="44" spans="1:11" x14ac:dyDescent="0.2">
      <c r="B44" s="6" t="s">
        <v>71</v>
      </c>
      <c r="C44" s="73" t="str">
        <f>[1]!xln(C45)</f>
        <v>3 × (25 - 10) × 10 / ((2 × 35 × 10 × (3.09 + 2)))</v>
      </c>
      <c r="D44" s="76"/>
      <c r="E44" s="63"/>
      <c r="G44" s="60"/>
    </row>
    <row r="45" spans="1:11" x14ac:dyDescent="0.2">
      <c r="B45" s="2" t="s">
        <v>73</v>
      </c>
      <c r="C45" s="75">
        <f>3*(H18-H17)*H23/((2*H25*H22*(C37+2)))</f>
        <v>0.12640449438202248</v>
      </c>
      <c r="D45" s="5" t="s">
        <v>66</v>
      </c>
      <c r="H45" s="77"/>
      <c r="I45" s="77"/>
      <c r="J45" s="57"/>
    </row>
    <row r="46" spans="1:11" x14ac:dyDescent="0.2">
      <c r="C46" s="57"/>
      <c r="G46" s="77"/>
      <c r="I46" s="78"/>
    </row>
    <row r="47" spans="1:11" ht="14.25" x14ac:dyDescent="0.25">
      <c r="B47" s="2" t="s">
        <v>74</v>
      </c>
      <c r="C47" s="5" t="str">
        <f ca="1">[1]!xlv(C50)</f>
        <v>M × (((6 × a × b × (K + 2)) - (L × (a × (7 × K + 3) - (b × (5 × K - 1))))) / (2 × L² × (K + 2) × (6 × K + 1)))</v>
      </c>
      <c r="I47" s="78"/>
    </row>
    <row r="48" spans="1:11" x14ac:dyDescent="0.2">
      <c r="B48" s="6" t="s">
        <v>71</v>
      </c>
      <c r="C48" s="79" t="str">
        <f>[1]!xln(C50)</f>
        <v>10 × (((6 × 10 × 25 × (3.09 + 2)) - (35 × (10 × (7 × 3.09 + 3) - (25 × (5 × 3.09 - 1))))) / (2 × 35² × (3.09 + 2) × (6 × 3.09 + 1)))</v>
      </c>
      <c r="D48" s="79"/>
      <c r="E48" s="79"/>
      <c r="F48" s="79"/>
      <c r="G48" s="79"/>
      <c r="H48" s="79"/>
      <c r="I48" s="79"/>
      <c r="J48" s="79"/>
    </row>
    <row r="49" spans="1:11" x14ac:dyDescent="0.2">
      <c r="C49" s="79"/>
      <c r="D49" s="79"/>
      <c r="E49" s="79"/>
      <c r="F49" s="79"/>
      <c r="G49" s="79"/>
      <c r="H49" s="79"/>
      <c r="I49" s="79"/>
      <c r="J49" s="79"/>
    </row>
    <row r="50" spans="1:11" ht="14.25" x14ac:dyDescent="0.25">
      <c r="B50" s="2" t="s">
        <v>74</v>
      </c>
      <c r="C50" s="75">
        <f>H23*(((6*H17*H18*(C37+2))-(H25*(H17*(7*C37+3)-(H18*(5*C37-1)))))/(2*H25^2*(C37+2)*(6*C37+1)))</f>
        <v>0.47886766202359993</v>
      </c>
      <c r="D50" s="80" t="s">
        <v>75</v>
      </c>
      <c r="E50" s="63"/>
    </row>
    <row r="52" spans="1:11" ht="14.25" x14ac:dyDescent="0.25">
      <c r="B52" s="2" t="s">
        <v>76</v>
      </c>
      <c r="C52" s="5" t="str">
        <f ca="1">[1]!xlv(C54)</f>
        <v>(V × L) - M - MA</v>
      </c>
    </row>
    <row r="53" spans="1:11" x14ac:dyDescent="0.2">
      <c r="B53" s="6" t="s">
        <v>71</v>
      </c>
      <c r="C53" s="5" t="str">
        <f>[1]!xln(C54)</f>
        <v>(0.289 × 35) - 10 - 0.479</v>
      </c>
    </row>
    <row r="54" spans="1:11" ht="14.25" x14ac:dyDescent="0.25">
      <c r="B54" s="2" t="s">
        <v>76</v>
      </c>
      <c r="C54" s="73">
        <f>(C41*H25)-H23-C50</f>
        <v>-0.36382896718988561</v>
      </c>
      <c r="D54" s="80" t="s">
        <v>75</v>
      </c>
    </row>
    <row r="57" spans="1:11" x14ac:dyDescent="0.2">
      <c r="A57" s="51"/>
      <c r="B57" s="13"/>
      <c r="C57" s="81"/>
      <c r="D57" s="51"/>
      <c r="E57" s="51"/>
      <c r="F57" s="51"/>
      <c r="G57" s="81"/>
      <c r="H57" s="51"/>
      <c r="I57" s="51"/>
      <c r="J57" s="51"/>
      <c r="K57" s="51"/>
    </row>
    <row r="58" spans="1:11" x14ac:dyDescent="0.2">
      <c r="A58" s="82" t="s">
        <v>77</v>
      </c>
      <c r="B58" s="83"/>
      <c r="C58" s="83"/>
      <c r="D58" s="83"/>
      <c r="E58" s="83"/>
      <c r="F58" s="83"/>
      <c r="G58" s="84"/>
      <c r="H58" s="84"/>
      <c r="I58" s="84"/>
      <c r="J58" s="84"/>
      <c r="K58" s="85"/>
    </row>
    <row r="59" spans="1:11" x14ac:dyDescent="0.2">
      <c r="A59" s="86"/>
      <c r="B59" s="86"/>
      <c r="C59" s="86"/>
      <c r="D59" s="87"/>
      <c r="E59" s="87"/>
      <c r="F59" s="88" t="s">
        <v>78</v>
      </c>
      <c r="G59" s="89" t="s">
        <v>79</v>
      </c>
      <c r="H59" s="90"/>
      <c r="I59" s="91"/>
      <c r="J59" s="91"/>
      <c r="K59" s="92"/>
    </row>
  </sheetData>
  <mergeCells count="2">
    <mergeCell ref="B13:D13"/>
    <mergeCell ref="C48:J49"/>
  </mergeCells>
  <hyperlinks>
    <hyperlink ref="B13" r:id="rId1" display=" (NASA TM X-73305, 1975)" xr:uid="{93FC0758-33DF-4E98-BBD2-2638703799D3}"/>
    <hyperlink ref="G59" r:id="rId2" xr:uid="{E68F1C0E-3876-4D91-976A-68B2A7410C70}"/>
  </hyperlinks>
  <pageMargins left="0.47244094488188981" right="0.23622047244094491" top="0.31496062992125984" bottom="0.98425196850393704" header="0.43307086614173229" footer="0.59055118110236227"/>
  <pageSetup orientation="portrait" r:id="rId3"/>
  <headerFooter alignWithMargins="0"/>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MAIN</vt:lpstr>
      <vt:lpstr>MAIN!Print_Area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2017-08-27T15:37:22Z</dcterms:modified>
  <cp:category>Engineering Spreadsheets</cp:category>
</cp:coreProperties>
</file>