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MAIN!$A$8:$K$111</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64" i="41" l="1"/>
  <c r="F63" i="41"/>
  <c r="F62" i="41"/>
  <c r="J61" i="41"/>
  <c r="F61" i="41"/>
  <c r="J60" i="41"/>
  <c r="F60" i="41"/>
  <c r="H24" i="41"/>
  <c r="B35" i="41" s="1"/>
  <c r="B12" i="41"/>
  <c r="F11" i="41"/>
  <c r="L10" i="41"/>
  <c r="F10" i="41"/>
  <c r="J9" i="41"/>
  <c r="F9" i="41"/>
  <c r="J8" i="41"/>
  <c r="F8" i="41"/>
  <c r="X7" i="41"/>
  <c r="X6" i="41"/>
  <c r="X5" i="41"/>
  <c r="X4" i="41"/>
  <c r="X3" i="41"/>
  <c r="X2" i="41"/>
  <c r="X1" i="41"/>
  <c r="G1" i="41" s="1"/>
  <c r="B33" i="41"/>
  <c r="B34" i="41"/>
  <c r="J62" i="41" l="1"/>
  <c r="J10" i="41"/>
  <c r="B43" i="41"/>
  <c r="H25" i="41"/>
  <c r="B39" i="41" s="1"/>
  <c r="C12" i="40"/>
  <c r="B41" i="41"/>
  <c r="B42" i="41"/>
  <c r="B37" i="41"/>
  <c r="B38" i="41"/>
  <c r="B55" i="41" l="1"/>
  <c r="B49" i="41"/>
  <c r="B73" i="41"/>
  <c r="B45" i="41"/>
  <c r="B47" i="41"/>
  <c r="B71" i="41"/>
  <c r="B72" i="41"/>
  <c r="B53" i="41"/>
  <c r="B51" i="41"/>
  <c r="B69" i="41" l="1"/>
  <c r="F35" i="41"/>
  <c r="F33" i="41"/>
  <c r="F34" i="41"/>
  <c r="B68" i="41"/>
  <c r="B67" i="41"/>
</calcChain>
</file>

<file path=xl/sharedStrings.xml><?xml version="1.0" encoding="utf-8"?>
<sst xmlns="http://schemas.openxmlformats.org/spreadsheetml/2006/main" count="144" uniqueCount="87">
  <si>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</si>
  <si>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</si>
  <si>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</si>
  <si>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</si>
  <si>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</si>
  <si>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</si>
  <si>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</si>
  <si>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</si>
  <si>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</si>
  <si>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</si>
  <si>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</si>
  <si>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</si>
  <si>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</si>
  <si>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</si>
  <si>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</si>
  <si>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</si>
  <si>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</si>
  <si>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</si>
  <si>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</si>
  <si>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</si>
  <si>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</si>
  <si>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</si>
  <si>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</si>
  <si>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</si>
  <si>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</si>
  <si>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</si>
  <si>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</si>
  <si>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</si>
  <si>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</si>
  <si>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</si>
  <si>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</si>
  <si>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</si>
  <si>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</si>
  <si>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</si>
  <si>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</si>
  <si>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</si>
  <si>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</si>
  <si>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</si>
  <si>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</si>
  <si>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</si>
  <si>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AA-SM-026-054</t>
  </si>
  <si>
    <t>No</t>
  </si>
  <si>
    <t>Total Title No:</t>
  </si>
  <si>
    <t>27/08/2017</t>
  </si>
  <si>
    <t>A</t>
  </si>
  <si>
    <t>Total Sub No:</t>
  </si>
  <si>
    <t>FRAMEWORK ANALYSIS - VERTICAL TRIANGLE DIST. LOAD,UPPER PEAK, FIXED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</si>
  <si>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</si>
  <si>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</si>
  <si>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</si>
  <si>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</si>
  <si>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</si>
  <si>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</si>
  <si>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</si>
  <si>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</si>
  <si>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</si>
  <si>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</si>
  <si>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</si>
  <si>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</si>
  <si>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</si>
  <si>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</si>
  <si>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c =</t>
  </si>
  <si>
    <t>w =</t>
  </si>
  <si>
    <t>lb/in</t>
  </si>
  <si>
    <t>L =</t>
  </si>
  <si>
    <t xml:space="preserve">I₁ = </t>
  </si>
  <si>
    <t>in⁴ (Beam 2nd Moment of Area)</t>
  </si>
  <si>
    <t>I₂ =</t>
  </si>
  <si>
    <t>h =</t>
  </si>
  <si>
    <t>in (Height of Framework)</t>
  </si>
  <si>
    <t>d =</t>
  </si>
  <si>
    <t>Results</t>
  </si>
  <si>
    <t>K =</t>
  </si>
  <si>
    <t>=</t>
  </si>
  <si>
    <t>V =</t>
  </si>
  <si>
    <r>
      <t>V</t>
    </r>
    <r>
      <rPr>
        <sz val="7"/>
        <rFont val="Calibri"/>
        <family val="2"/>
        <scheme val="minor"/>
      </rPr>
      <t xml:space="preserve"> </t>
    </r>
    <r>
      <rPr>
        <sz val="10"/>
        <rFont val="Calibri"/>
        <family val="2"/>
        <scheme val="minor"/>
      </rPr>
      <t>=</t>
    </r>
  </si>
  <si>
    <t>lb</t>
  </si>
  <si>
    <t>X₁₁ =</t>
  </si>
  <si>
    <t>X₁₂ =</t>
  </si>
  <si>
    <r>
      <t>M</t>
    </r>
    <r>
      <rPr>
        <vertAlign val="subscript"/>
        <sz val="10"/>
        <rFont val="Calibri"/>
        <family val="2"/>
        <scheme val="minor"/>
      </rPr>
      <t>A</t>
    </r>
    <r>
      <rPr>
        <sz val="7"/>
        <rFont val="Calibri"/>
        <family val="2"/>
        <scheme val="minor"/>
      </rPr>
      <t xml:space="preserve"> </t>
    </r>
    <r>
      <rPr>
        <sz val="10"/>
        <rFont val="Calibri"/>
        <family val="2"/>
        <scheme val="minor"/>
      </rPr>
      <t>=</t>
    </r>
  </si>
  <si>
    <t>inlb</t>
  </si>
  <si>
    <r>
      <t>M</t>
    </r>
    <r>
      <rPr>
        <vertAlign val="subscript"/>
        <sz val="10"/>
        <rFont val="Calibri"/>
        <family val="2"/>
        <scheme val="minor"/>
      </rPr>
      <t>F</t>
    </r>
    <r>
      <rPr>
        <sz val="7"/>
        <rFont val="Calibri"/>
        <family val="2"/>
        <scheme val="minor"/>
      </rPr>
      <t xml:space="preserve"> </t>
    </r>
    <r>
      <rPr>
        <sz val="10"/>
        <rFont val="Calibri"/>
        <family val="2"/>
        <scheme val="minor"/>
      </rPr>
      <t>=</t>
    </r>
  </si>
  <si>
    <t>To display formula values or variables using the xln &amp; xlv functions, you need the XL-Viking add-in.</t>
  </si>
  <si>
    <t>The free version is available here:</t>
  </si>
  <si>
    <t>www.XL-Viking.com</t>
  </si>
  <si>
    <r>
      <t>H</t>
    </r>
    <r>
      <rPr>
        <vertAlign val="subscript"/>
        <sz val="10"/>
        <rFont val="Calibri"/>
        <family val="2"/>
        <scheme val="minor"/>
      </rPr>
      <t>A</t>
    </r>
    <r>
      <rPr>
        <sz val="7"/>
        <rFont val="Calibri"/>
        <family val="2"/>
        <scheme val="minor"/>
      </rPr>
      <t xml:space="preserve"> </t>
    </r>
    <r>
      <rPr>
        <sz val="10"/>
        <rFont val="Calibri"/>
        <family val="2"/>
        <scheme val="minor"/>
      </rPr>
      <t>=</t>
    </r>
  </si>
  <si>
    <r>
      <t>H</t>
    </r>
    <r>
      <rPr>
        <vertAlign val="subscript"/>
        <sz val="10"/>
        <rFont val="Calibri"/>
        <family val="2"/>
        <scheme val="minor"/>
      </rPr>
      <t>F</t>
    </r>
    <r>
      <rPr>
        <sz val="7"/>
        <rFont val="Calibri"/>
        <family val="2"/>
        <scheme val="minor"/>
      </rPr>
      <t xml:space="preserve"> </t>
    </r>
    <r>
      <rPr>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</si>
</sst>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i/>
      <sz val="10"/>
      <color rgb="FF009999"/>
      <name val="Calibri"/>
      <family val="2"/>
      <scheme val="minor"/>
    </font>
    <font>
      <b/>
      <i/>
      <u/>
      <sz val="10"/>
      <color rgb="FF333300"/>
      <name val="Calibri"/>
      <family val="2"/>
    </font>
    <font>
      <b/>
      <sz val="10"/>
      <color rgb="FF006600"/>
      <name val="Calibri"/>
      <family val="2"/>
      <scheme val="minor"/>
    </font>
    <font>
      <sz val="10"/>
      <color rgb="FF00660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8">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5" fillId="0" borderId="0" xfId="6" applyFont="1"/>
    <xf numFmtId="164" fontId="14" fillId="0" borderId="0" xfId="3" applyNumberFormat="1" applyFont="1"/>
    <xf numFmtId="0" fontId="6" fillId="0" borderId="0" xfId="3" applyFont="1" applyProtection="1">
      <protection locked="0"/>
    </xf>
    <xf numFmtId="0" fontId="5" fillId="0" borderId="5" xfId="3" applyFont="1" applyBorder="1"/>
    <xf numFmtId="164" fontId="14" fillId="0" borderId="0" xfId="3" applyNumberFormat="1" applyFont="1" applyBorder="1"/>
    <xf numFmtId="164" fontId="14" fillId="0" borderId="0" xfId="3" applyNumberFormat="1" applyFont="1" applyBorder="1" applyAlignment="1" applyProtection="1">
      <alignment horizontal="right" vertical="center"/>
      <protection locked="0"/>
    </xf>
    <xf numFmtId="0" fontId="5" fillId="0" borderId="0" xfId="3" applyFont="1" applyBorder="1" applyAlignment="1" applyProtection="1">
      <alignment horizontal="right" vertical="center"/>
      <protection locked="0"/>
    </xf>
    <xf numFmtId="1" fontId="5" fillId="0" borderId="0" xfId="3" applyNumberFormat="1" applyFont="1" applyBorder="1" applyAlignment="1" applyProtection="1">
      <alignment horizontal="left" vertical="center"/>
      <protection locked="0"/>
    </xf>
    <xf numFmtId="0" fontId="5" fillId="0" borderId="0" xfId="3" applyFont="1" applyBorder="1" applyAlignment="1" applyProtection="1">
      <alignment vertical="center"/>
      <protection locked="0"/>
    </xf>
    <xf numFmtId="0" fontId="5" fillId="0" borderId="0" xfId="3" quotePrefix="1" applyFont="1" applyBorder="1" applyAlignment="1" applyProtection="1">
      <alignment horizontal="right" vertical="center"/>
      <protection locked="0"/>
    </xf>
    <xf numFmtId="164" fontId="14" fillId="0" borderId="0" xfId="3" quotePrefix="1" applyNumberFormat="1" applyFont="1" applyBorder="1" applyAlignment="1" applyProtection="1">
      <alignment vertical="center"/>
      <protection locked="0"/>
    </xf>
    <xf numFmtId="0" fontId="5" fillId="0" borderId="0" xfId="3" applyFont="1" applyBorder="1" applyAlignment="1" applyProtection="1">
      <alignment horizontal="lef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0" fontId="5" fillId="0" borderId="0" xfId="3" quotePrefix="1" applyFont="1" applyBorder="1" applyAlignment="1" applyProtection="1">
      <alignment vertical="center"/>
      <protection locked="0"/>
    </xf>
    <xf numFmtId="164" fontId="12" fillId="0" borderId="0" xfId="3" applyNumberFormat="1" applyFont="1" applyBorder="1" applyAlignment="1" applyProtection="1">
      <alignment horizontal="right" vertical="center"/>
      <protection locked="0"/>
    </xf>
    <xf numFmtId="164" fontId="5" fillId="0" borderId="0" xfId="3" applyNumberFormat="1" applyFont="1" applyBorder="1" applyAlignment="1" applyProtection="1">
      <alignment horizontal="left"/>
      <protection locked="0"/>
    </xf>
    <xf numFmtId="164" fontId="12" fillId="0" borderId="0" xfId="3" applyNumberFormat="1" applyFont="1" applyBorder="1"/>
    <xf numFmtId="2" fontId="5" fillId="0" borderId="0" xfId="3" applyNumberFormat="1" applyFont="1"/>
    <xf numFmtId="2" fontId="5" fillId="0" borderId="0" xfId="3" applyNumberFormat="1" applyFont="1" applyAlignment="1" applyProtection="1">
      <alignment horizontal="left" vertical="center"/>
      <protection locked="0"/>
    </xf>
    <xf numFmtId="2" fontId="15" fillId="0" borderId="0" xfId="3" applyNumberFormat="1" applyFont="1" applyAlignment="1" applyProtection="1">
      <alignment horizontal="right" vertical="center"/>
      <protection locked="0"/>
    </xf>
    <xf numFmtId="0" fontId="5" fillId="0" borderId="0" xfId="3" applyFont="1" applyAlignment="1" applyProtection="1">
      <alignment vertical="center"/>
      <protection locked="0"/>
    </xf>
    <xf numFmtId="0" fontId="5" fillId="0" borderId="0" xfId="3" applyFont="1" applyBorder="1" applyAlignment="1">
      <alignment vertical="top"/>
    </xf>
    <xf numFmtId="2" fontId="5" fillId="0" borderId="0" xfId="3" applyNumberFormat="1" applyFont="1" applyBorder="1"/>
    <xf numFmtId="0" fontId="5" fillId="0" borderId="0" xfId="3" quotePrefix="1" applyFont="1" applyAlignment="1" applyProtection="1">
      <alignment horizontal="right" vertical="center"/>
      <protection locked="0"/>
    </xf>
    <xf numFmtId="0" fontId="5" fillId="0" borderId="0" xfId="3" applyFont="1" applyAlignment="1">
      <alignment horizontal="left" vertical="top" wrapText="1"/>
    </xf>
    <xf numFmtId="0" fontId="20" fillId="0" borderId="0" xfId="5" applyFont="1" applyBorder="1" applyAlignment="1" applyProtection="1">
      <alignment horizontal="left"/>
      <protection locked="0"/>
    </xf>
    <xf numFmtId="0" fontId="14" fillId="0" borderId="0" xfId="3" applyFont="1"/>
    <xf numFmtId="0" fontId="14" fillId="0" borderId="0" xfId="3" applyFont="1" applyAlignment="1" applyProtection="1">
      <alignment horizontal="right" vertical="center"/>
      <protection locked="0"/>
    </xf>
    <xf numFmtId="164" fontId="5" fillId="0" borderId="0" xfId="3" applyNumberFormat="1" applyFont="1" applyAlignment="1" applyProtection="1">
      <alignment horizontal="left"/>
      <protection locked="0"/>
    </xf>
    <xf numFmtId="1" fontId="5" fillId="0" borderId="0" xfId="3" applyNumberFormat="1" applyFont="1" applyAlignment="1" applyProtection="1">
      <alignment horizontal="left" vertical="center"/>
      <protection locked="0"/>
    </xf>
    <xf numFmtId="0" fontId="5" fillId="0" borderId="0" xfId="3" applyFont="1" applyAlignment="1" applyProtection="1">
      <alignment horizontal="left" vertical="center"/>
      <protection locked="0"/>
    </xf>
    <xf numFmtId="2" fontId="5" fillId="0" borderId="0" xfId="3" applyNumberFormat="1" applyFont="1" applyAlignment="1" applyProtection="1">
      <alignment horizontal="right" vertical="center"/>
      <protection locked="0"/>
    </xf>
    <xf numFmtId="0" fontId="5" fillId="0" borderId="0" xfId="0" applyFont="1" applyBorder="1"/>
    <xf numFmtId="0" fontId="18" fillId="0" borderId="0" xfId="3" applyFont="1" applyAlignment="1">
      <alignment horizontal="centerContinuous"/>
    </xf>
    <xf numFmtId="0" fontId="18" fillId="0" borderId="0" xfId="6" applyFont="1" applyAlignment="1">
      <alignment horizontal="centerContinuous"/>
    </xf>
    <xf numFmtId="0" fontId="21" fillId="0" borderId="0" xfId="6" applyFont="1" applyAlignment="1">
      <alignment horizontal="centerContinuous"/>
    </xf>
    <xf numFmtId="0" fontId="22"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19" fillId="0" borderId="0" xfId="6" applyFont="1" applyBorder="1" applyAlignment="1" applyProtection="1">
      <alignment horizontal="right"/>
      <protection locked="0"/>
    </xf>
    <xf numFmtId="0" fontId="21" fillId="0" borderId="0" xfId="6" applyFont="1"/>
    <xf numFmtId="0" fontId="21" fillId="0" borderId="0" xfId="6" applyFont="1" applyBorder="1" applyProtection="1">
      <protection locked="0"/>
    </xf>
    <xf numFmtId="0" fontId="22"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1E192D3C-222A-4830-BEFC-30A3EEBDFBE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5BF880AE-1FAD-403E-B9A5-153D8394C57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oneCellAnchor>
    <xdr:from>
      <xdr:col>0</xdr:col>
      <xdr:colOff>40822</xdr:colOff>
      <xdr:row>59</xdr:row>
      <xdr:rowOff>0</xdr:rowOff>
    </xdr:from>
    <xdr:ext cx="2502353" cy="497429"/>
    <xdr:pic>
      <xdr:nvPicPr>
        <xdr:cNvPr id="3" name="Picture 2">
          <a:hlinkClick xmlns:r="http://schemas.openxmlformats.org/officeDocument/2006/relationships" r:id="rId1"/>
          <a:extLst>
            <a:ext uri="{FF2B5EF4-FFF2-40B4-BE49-F238E27FC236}">
              <a16:creationId xmlns:a16="http://schemas.microsoft.com/office/drawing/2014/main" id="{1E027122-5FDD-4B0C-8E9C-4EAB4DD04B99}"/>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0153650"/>
          <a:ext cx="2502353" cy="497429"/>
        </a:xfrm>
        <a:prstGeom prst="rect">
          <a:avLst/>
        </a:prstGeom>
      </xdr:spPr>
    </xdr:pic>
    <xdr:clientData/>
  </xdr:oneCellAnchor>
  <xdr:twoCellAnchor>
    <xdr:from>
      <xdr:col>2</xdr:col>
      <xdr:colOff>14444</xdr:colOff>
      <xdr:row>15</xdr:row>
      <xdr:rowOff>95412</xdr:rowOff>
    </xdr:from>
    <xdr:to>
      <xdr:col>2</xdr:col>
      <xdr:colOff>14444</xdr:colOff>
      <xdr:row>25</xdr:row>
      <xdr:rowOff>61136</xdr:rowOff>
    </xdr:to>
    <xdr:cxnSp macro="">
      <xdr:nvCxnSpPr>
        <xdr:cNvPr id="4" name="Straight Connector 3">
          <a:extLst>
            <a:ext uri="{FF2B5EF4-FFF2-40B4-BE49-F238E27FC236}">
              <a16:creationId xmlns:a16="http://schemas.microsoft.com/office/drawing/2014/main" id="{4B2DA4B5-6AB4-4F09-A37F-6555C774FDF8}"/>
            </a:ext>
          </a:extLst>
        </xdr:cNvPr>
        <xdr:cNvCxnSpPr/>
      </xdr:nvCxnSpPr>
      <xdr:spPr>
        <a:xfrm>
          <a:off x="1214594" y="2562387"/>
          <a:ext cx="0" cy="1584974"/>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575725</xdr:colOff>
      <xdr:row>15</xdr:row>
      <xdr:rowOff>75314</xdr:rowOff>
    </xdr:from>
    <xdr:to>
      <xdr:col>3</xdr:col>
      <xdr:colOff>575725</xdr:colOff>
      <xdr:row>25</xdr:row>
      <xdr:rowOff>56607</xdr:rowOff>
    </xdr:to>
    <xdr:cxnSp macro="">
      <xdr:nvCxnSpPr>
        <xdr:cNvPr id="5" name="Straight Connector 4">
          <a:extLst>
            <a:ext uri="{FF2B5EF4-FFF2-40B4-BE49-F238E27FC236}">
              <a16:creationId xmlns:a16="http://schemas.microsoft.com/office/drawing/2014/main" id="{1CACE104-D857-4AEA-9F08-0BA35BD1ED40}"/>
            </a:ext>
          </a:extLst>
        </xdr:cNvPr>
        <xdr:cNvCxnSpPr/>
      </xdr:nvCxnSpPr>
      <xdr:spPr>
        <a:xfrm>
          <a:off x="2375950" y="2542289"/>
          <a:ext cx="0" cy="160054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2793</xdr:colOff>
      <xdr:row>15</xdr:row>
      <xdr:rowOff>81616</xdr:rowOff>
    </xdr:from>
    <xdr:to>
      <xdr:col>3</xdr:col>
      <xdr:colOff>578346</xdr:colOff>
      <xdr:row>15</xdr:row>
      <xdr:rowOff>81616</xdr:rowOff>
    </xdr:to>
    <xdr:cxnSp macro="">
      <xdr:nvCxnSpPr>
        <xdr:cNvPr id="6" name="Straight Connector 5">
          <a:extLst>
            <a:ext uri="{FF2B5EF4-FFF2-40B4-BE49-F238E27FC236}">
              <a16:creationId xmlns:a16="http://schemas.microsoft.com/office/drawing/2014/main" id="{7A5DC4AE-41DE-4062-BE17-FF1A24596828}"/>
            </a:ext>
          </a:extLst>
        </xdr:cNvPr>
        <xdr:cNvCxnSpPr/>
      </xdr:nvCxnSpPr>
      <xdr:spPr>
        <a:xfrm>
          <a:off x="1202943" y="2548591"/>
          <a:ext cx="117562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12534</xdr:colOff>
      <xdr:row>15</xdr:row>
      <xdr:rowOff>73052</xdr:rowOff>
    </xdr:from>
    <xdr:to>
      <xdr:col>4</xdr:col>
      <xdr:colOff>274338</xdr:colOff>
      <xdr:row>15</xdr:row>
      <xdr:rowOff>73053</xdr:rowOff>
    </xdr:to>
    <xdr:cxnSp macro="">
      <xdr:nvCxnSpPr>
        <xdr:cNvPr id="7" name="Straight Connector 6">
          <a:extLst>
            <a:ext uri="{FF2B5EF4-FFF2-40B4-BE49-F238E27FC236}">
              <a16:creationId xmlns:a16="http://schemas.microsoft.com/office/drawing/2014/main" id="{699D54CC-84E8-4DA9-9A4A-6415AB195D23}"/>
            </a:ext>
          </a:extLst>
        </xdr:cNvPr>
        <xdr:cNvCxnSpPr/>
      </xdr:nvCxnSpPr>
      <xdr:spPr>
        <a:xfrm flipV="1">
          <a:off x="2412834" y="2540027"/>
          <a:ext cx="261804" cy="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325859</xdr:colOff>
      <xdr:row>21</xdr:row>
      <xdr:rowOff>101025</xdr:rowOff>
    </xdr:from>
    <xdr:to>
      <xdr:col>2</xdr:col>
      <xdr:colOff>556250</xdr:colOff>
      <xdr:row>23</xdr:row>
      <xdr:rowOff>83001</xdr:rowOff>
    </xdr:to>
    <xdr:sp macro="" textlink="">
      <xdr:nvSpPr>
        <xdr:cNvPr id="8" name="TextBox 7">
          <a:extLst>
            <a:ext uri="{FF2B5EF4-FFF2-40B4-BE49-F238E27FC236}">
              <a16:creationId xmlns:a16="http://schemas.microsoft.com/office/drawing/2014/main" id="{1F8779B6-9623-495E-BB2C-084A554FAD91}"/>
            </a:ext>
          </a:extLst>
        </xdr:cNvPr>
        <xdr:cNvSpPr txBox="1"/>
      </xdr:nvSpPr>
      <xdr:spPr>
        <a:xfrm>
          <a:off x="1526009" y="3539550"/>
          <a:ext cx="230391" cy="30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317819</xdr:colOff>
      <xdr:row>16</xdr:row>
      <xdr:rowOff>76783</xdr:rowOff>
    </xdr:from>
    <xdr:to>
      <xdr:col>2</xdr:col>
      <xdr:colOff>583983</xdr:colOff>
      <xdr:row>17</xdr:row>
      <xdr:rowOff>144655</xdr:rowOff>
    </xdr:to>
    <xdr:sp macro="" textlink="">
      <xdr:nvSpPr>
        <xdr:cNvPr id="9" name="TextBox 8">
          <a:extLst>
            <a:ext uri="{FF2B5EF4-FFF2-40B4-BE49-F238E27FC236}">
              <a16:creationId xmlns:a16="http://schemas.microsoft.com/office/drawing/2014/main" id="{C490A86B-253A-4016-B098-4CC57E1A6C57}"/>
            </a:ext>
          </a:extLst>
        </xdr:cNvPr>
        <xdr:cNvSpPr txBox="1"/>
      </xdr:nvSpPr>
      <xdr:spPr>
        <a:xfrm>
          <a:off x="1517969" y="2705683"/>
          <a:ext cx="266164" cy="22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4</xdr:col>
      <xdr:colOff>113139</xdr:colOff>
      <xdr:row>19</xdr:row>
      <xdr:rowOff>156962</xdr:rowOff>
    </xdr:from>
    <xdr:to>
      <xdr:col>4</xdr:col>
      <xdr:colOff>264001</xdr:colOff>
      <xdr:row>21</xdr:row>
      <xdr:rowOff>67952</xdr:rowOff>
    </xdr:to>
    <xdr:sp macro="" textlink="">
      <xdr:nvSpPr>
        <xdr:cNvPr id="10" name="TextBox 9">
          <a:extLst>
            <a:ext uri="{FF2B5EF4-FFF2-40B4-BE49-F238E27FC236}">
              <a16:creationId xmlns:a16="http://schemas.microsoft.com/office/drawing/2014/main" id="{44B15526-A386-416B-AE62-717F9E7E3806}"/>
            </a:ext>
          </a:extLst>
        </xdr:cNvPr>
        <xdr:cNvSpPr txBox="1"/>
      </xdr:nvSpPr>
      <xdr:spPr>
        <a:xfrm>
          <a:off x="2513439" y="3271637"/>
          <a:ext cx="150862" cy="234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4</xdr:col>
      <xdr:colOff>148284</xdr:colOff>
      <xdr:row>15</xdr:row>
      <xdr:rowOff>73054</xdr:rowOff>
    </xdr:from>
    <xdr:to>
      <xdr:col>4</xdr:col>
      <xdr:colOff>161745</xdr:colOff>
      <xdr:row>25</xdr:row>
      <xdr:rowOff>26958</xdr:rowOff>
    </xdr:to>
    <xdr:cxnSp macro="">
      <xdr:nvCxnSpPr>
        <xdr:cNvPr id="11" name="Straight Arrow Connector 10">
          <a:extLst>
            <a:ext uri="{FF2B5EF4-FFF2-40B4-BE49-F238E27FC236}">
              <a16:creationId xmlns:a16="http://schemas.microsoft.com/office/drawing/2014/main" id="{A760538F-26F8-4C95-A1BA-D400E9863A8E}"/>
            </a:ext>
          </a:extLst>
        </xdr:cNvPr>
        <xdr:cNvCxnSpPr/>
      </xdr:nvCxnSpPr>
      <xdr:spPr>
        <a:xfrm flipH="1" flipV="1">
          <a:off x="2548584" y="2540029"/>
          <a:ext cx="13461" cy="1573154"/>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432503</xdr:colOff>
      <xdr:row>21</xdr:row>
      <xdr:rowOff>80084</xdr:rowOff>
    </xdr:from>
    <xdr:to>
      <xdr:col>1</xdr:col>
      <xdr:colOff>583562</xdr:colOff>
      <xdr:row>22</xdr:row>
      <xdr:rowOff>136313</xdr:rowOff>
    </xdr:to>
    <xdr:sp macro="" textlink="">
      <xdr:nvSpPr>
        <xdr:cNvPr id="12" name="TextBox 11">
          <a:extLst>
            <a:ext uri="{FF2B5EF4-FFF2-40B4-BE49-F238E27FC236}">
              <a16:creationId xmlns:a16="http://schemas.microsoft.com/office/drawing/2014/main" id="{8F53AFCA-9FAD-4598-B146-AAC8B1445425}"/>
            </a:ext>
          </a:extLst>
        </xdr:cNvPr>
        <xdr:cNvSpPr txBox="1"/>
      </xdr:nvSpPr>
      <xdr:spPr>
        <a:xfrm flipH="1">
          <a:off x="1032578" y="3518609"/>
          <a:ext cx="151059" cy="21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1</xdr:col>
      <xdr:colOff>424802</xdr:colOff>
      <xdr:row>17</xdr:row>
      <xdr:rowOff>74947</xdr:rowOff>
    </xdr:from>
    <xdr:to>
      <xdr:col>2</xdr:col>
      <xdr:colOff>8081</xdr:colOff>
      <xdr:row>18</xdr:row>
      <xdr:rowOff>147106</xdr:rowOff>
    </xdr:to>
    <xdr:sp macro="" textlink="">
      <xdr:nvSpPr>
        <xdr:cNvPr id="13" name="TextBox 12">
          <a:extLst>
            <a:ext uri="{FF2B5EF4-FFF2-40B4-BE49-F238E27FC236}">
              <a16:creationId xmlns:a16="http://schemas.microsoft.com/office/drawing/2014/main" id="{98868005-9664-49F8-A964-780E7877B65F}"/>
            </a:ext>
          </a:extLst>
        </xdr:cNvPr>
        <xdr:cNvSpPr txBox="1"/>
      </xdr:nvSpPr>
      <xdr:spPr>
        <a:xfrm>
          <a:off x="1024877" y="2865772"/>
          <a:ext cx="183354" cy="234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1</xdr:col>
      <xdr:colOff>376298</xdr:colOff>
      <xdr:row>14</xdr:row>
      <xdr:rowOff>94556</xdr:rowOff>
    </xdr:from>
    <xdr:to>
      <xdr:col>1</xdr:col>
      <xdr:colOff>545915</xdr:colOff>
      <xdr:row>15</xdr:row>
      <xdr:rowOff>150622</xdr:rowOff>
    </xdr:to>
    <xdr:sp macro="" textlink="">
      <xdr:nvSpPr>
        <xdr:cNvPr id="14" name="TextBox 13">
          <a:extLst>
            <a:ext uri="{FF2B5EF4-FFF2-40B4-BE49-F238E27FC236}">
              <a16:creationId xmlns:a16="http://schemas.microsoft.com/office/drawing/2014/main" id="{A9797EEB-3BFB-437E-A95C-5369EE4CA6B6}"/>
            </a:ext>
          </a:extLst>
        </xdr:cNvPr>
        <xdr:cNvSpPr txBox="1"/>
      </xdr:nvSpPr>
      <xdr:spPr>
        <a:xfrm>
          <a:off x="976373" y="2399606"/>
          <a:ext cx="169617" cy="21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509219</xdr:colOff>
      <xdr:row>13</xdr:row>
      <xdr:rowOff>67718</xdr:rowOff>
    </xdr:from>
    <xdr:to>
      <xdr:col>3</xdr:col>
      <xdr:colOff>69184</xdr:colOff>
      <xdr:row>14</xdr:row>
      <xdr:rowOff>141144</xdr:rowOff>
    </xdr:to>
    <xdr:sp macro="" textlink="">
      <xdr:nvSpPr>
        <xdr:cNvPr id="15" name="TextBox 14">
          <a:extLst>
            <a:ext uri="{FF2B5EF4-FFF2-40B4-BE49-F238E27FC236}">
              <a16:creationId xmlns:a16="http://schemas.microsoft.com/office/drawing/2014/main" id="{492B6E72-06D9-49A5-B27B-F4FDD1845B26}"/>
            </a:ext>
          </a:extLst>
        </xdr:cNvPr>
        <xdr:cNvSpPr txBox="1"/>
      </xdr:nvSpPr>
      <xdr:spPr>
        <a:xfrm>
          <a:off x="1709369" y="2210843"/>
          <a:ext cx="160040" cy="23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12495</xdr:colOff>
      <xdr:row>14</xdr:row>
      <xdr:rowOff>92370</xdr:rowOff>
    </xdr:from>
    <xdr:to>
      <xdr:col>3</xdr:col>
      <xdr:colOff>588757</xdr:colOff>
      <xdr:row>14</xdr:row>
      <xdr:rowOff>99877</xdr:rowOff>
    </xdr:to>
    <xdr:cxnSp macro="">
      <xdr:nvCxnSpPr>
        <xdr:cNvPr id="16" name="Straight Arrow Connector 15">
          <a:extLst>
            <a:ext uri="{FF2B5EF4-FFF2-40B4-BE49-F238E27FC236}">
              <a16:creationId xmlns:a16="http://schemas.microsoft.com/office/drawing/2014/main" id="{32B1B95D-1B77-4FC5-870F-53F32DC996D6}"/>
            </a:ext>
          </a:extLst>
        </xdr:cNvPr>
        <xdr:cNvCxnSpPr/>
      </xdr:nvCxnSpPr>
      <xdr:spPr>
        <a:xfrm>
          <a:off x="1212645" y="2397420"/>
          <a:ext cx="1176337" cy="750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222641</xdr:colOff>
      <xdr:row>16</xdr:row>
      <xdr:rowOff>8363</xdr:rowOff>
    </xdr:from>
    <xdr:to>
      <xdr:col>1</xdr:col>
      <xdr:colOff>549988</xdr:colOff>
      <xdr:row>18</xdr:row>
      <xdr:rowOff>34196</xdr:rowOff>
    </xdr:to>
    <xdr:sp macro="" textlink="">
      <xdr:nvSpPr>
        <xdr:cNvPr id="17" name="TextBox 16">
          <a:extLst>
            <a:ext uri="{FF2B5EF4-FFF2-40B4-BE49-F238E27FC236}">
              <a16:creationId xmlns:a16="http://schemas.microsoft.com/office/drawing/2014/main" id="{2A354F0B-3E8D-4392-A71B-D996F67D0829}"/>
            </a:ext>
          </a:extLst>
        </xdr:cNvPr>
        <xdr:cNvSpPr txBox="1"/>
      </xdr:nvSpPr>
      <xdr:spPr>
        <a:xfrm>
          <a:off x="822716" y="2637263"/>
          <a:ext cx="327347" cy="34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aseline="-25000"/>
            <a:t>W</a:t>
          </a:r>
        </a:p>
      </xdr:txBody>
    </xdr:sp>
    <xdr:clientData/>
  </xdr:twoCellAnchor>
  <xdr:twoCellAnchor>
    <xdr:from>
      <xdr:col>1</xdr:col>
      <xdr:colOff>360526</xdr:colOff>
      <xdr:row>17</xdr:row>
      <xdr:rowOff>94819</xdr:rowOff>
    </xdr:from>
    <xdr:to>
      <xdr:col>1</xdr:col>
      <xdr:colOff>430032</xdr:colOff>
      <xdr:row>18</xdr:row>
      <xdr:rowOff>125145</xdr:rowOff>
    </xdr:to>
    <xdr:cxnSp macro="">
      <xdr:nvCxnSpPr>
        <xdr:cNvPr id="18" name="Straight Arrow Connector 17">
          <a:extLst>
            <a:ext uri="{FF2B5EF4-FFF2-40B4-BE49-F238E27FC236}">
              <a16:creationId xmlns:a16="http://schemas.microsoft.com/office/drawing/2014/main" id="{B197522A-D20D-456B-AA64-7A40DDD9BA83}"/>
            </a:ext>
          </a:extLst>
        </xdr:cNvPr>
        <xdr:cNvCxnSpPr/>
      </xdr:nvCxnSpPr>
      <xdr:spPr>
        <a:xfrm>
          <a:off x="960601" y="2885644"/>
          <a:ext cx="69506" cy="19225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363860</xdr:colOff>
      <xdr:row>21</xdr:row>
      <xdr:rowOff>141862</xdr:rowOff>
    </xdr:from>
    <xdr:to>
      <xdr:col>3</xdr:col>
      <xdr:colOff>579606</xdr:colOff>
      <xdr:row>22</xdr:row>
      <xdr:rowOff>69519</xdr:rowOff>
    </xdr:to>
    <xdr:cxnSp macro="">
      <xdr:nvCxnSpPr>
        <xdr:cNvPr id="19" name="Straight Arrow Connector 18">
          <a:extLst>
            <a:ext uri="{FF2B5EF4-FFF2-40B4-BE49-F238E27FC236}">
              <a16:creationId xmlns:a16="http://schemas.microsoft.com/office/drawing/2014/main" id="{C47A79FE-0BEA-492D-AE30-B5535D9FA402}"/>
            </a:ext>
          </a:extLst>
        </xdr:cNvPr>
        <xdr:cNvCxnSpPr/>
      </xdr:nvCxnSpPr>
      <xdr:spPr>
        <a:xfrm flipV="1">
          <a:off x="2164085" y="3580387"/>
          <a:ext cx="215746" cy="8958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197826</xdr:colOff>
      <xdr:row>16</xdr:row>
      <xdr:rowOff>22271</xdr:rowOff>
    </xdr:from>
    <xdr:to>
      <xdr:col>3</xdr:col>
      <xdr:colOff>485229</xdr:colOff>
      <xdr:row>17</xdr:row>
      <xdr:rowOff>100554</xdr:rowOff>
    </xdr:to>
    <xdr:sp macro="" textlink="">
      <xdr:nvSpPr>
        <xdr:cNvPr id="20" name="TextBox 19">
          <a:extLst>
            <a:ext uri="{FF2B5EF4-FFF2-40B4-BE49-F238E27FC236}">
              <a16:creationId xmlns:a16="http://schemas.microsoft.com/office/drawing/2014/main" id="{17A74035-61AD-4718-8934-908B81A4756C}"/>
            </a:ext>
          </a:extLst>
        </xdr:cNvPr>
        <xdr:cNvSpPr txBox="1"/>
      </xdr:nvSpPr>
      <xdr:spPr>
        <a:xfrm>
          <a:off x="1998051" y="2651171"/>
          <a:ext cx="287403" cy="240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329362</xdr:colOff>
      <xdr:row>15</xdr:row>
      <xdr:rowOff>101330</xdr:rowOff>
    </xdr:from>
    <xdr:to>
      <xdr:col>3</xdr:col>
      <xdr:colOff>445851</xdr:colOff>
      <xdr:row>16</xdr:row>
      <xdr:rowOff>104605</xdr:rowOff>
    </xdr:to>
    <xdr:cxnSp macro="">
      <xdr:nvCxnSpPr>
        <xdr:cNvPr id="21" name="Straight Arrow Connector 20">
          <a:extLst>
            <a:ext uri="{FF2B5EF4-FFF2-40B4-BE49-F238E27FC236}">
              <a16:creationId xmlns:a16="http://schemas.microsoft.com/office/drawing/2014/main" id="{49BEA1BB-EC16-4703-BCD5-EC57F8D2AFC3}"/>
            </a:ext>
          </a:extLst>
        </xdr:cNvPr>
        <xdr:cNvCxnSpPr/>
      </xdr:nvCxnSpPr>
      <xdr:spPr>
        <a:xfrm flipV="1">
          <a:off x="2129587" y="2568305"/>
          <a:ext cx="116489" cy="1652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516076</xdr:colOff>
      <xdr:row>14</xdr:row>
      <xdr:rowOff>54945</xdr:rowOff>
    </xdr:from>
    <xdr:to>
      <xdr:col>4</xdr:col>
      <xdr:colOff>234368</xdr:colOff>
      <xdr:row>16</xdr:row>
      <xdr:rowOff>9205</xdr:rowOff>
    </xdr:to>
    <xdr:sp macro="" textlink="">
      <xdr:nvSpPr>
        <xdr:cNvPr id="22" name="TextBox 21">
          <a:extLst>
            <a:ext uri="{FF2B5EF4-FFF2-40B4-BE49-F238E27FC236}">
              <a16:creationId xmlns:a16="http://schemas.microsoft.com/office/drawing/2014/main" id="{BDB6F954-CAAB-4E4E-9576-9FBDCC24FBC0}"/>
            </a:ext>
          </a:extLst>
        </xdr:cNvPr>
        <xdr:cNvSpPr txBox="1"/>
      </xdr:nvSpPr>
      <xdr:spPr>
        <a:xfrm>
          <a:off x="2316301" y="2359995"/>
          <a:ext cx="318367" cy="278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2</xdr:col>
      <xdr:colOff>156587</xdr:colOff>
      <xdr:row>15</xdr:row>
      <xdr:rowOff>86335</xdr:rowOff>
    </xdr:from>
    <xdr:to>
      <xdr:col>2</xdr:col>
      <xdr:colOff>160656</xdr:colOff>
      <xdr:row>21</xdr:row>
      <xdr:rowOff>138818</xdr:rowOff>
    </xdr:to>
    <xdr:cxnSp macro="">
      <xdr:nvCxnSpPr>
        <xdr:cNvPr id="23" name="Straight Arrow Connector 22">
          <a:extLst>
            <a:ext uri="{FF2B5EF4-FFF2-40B4-BE49-F238E27FC236}">
              <a16:creationId xmlns:a16="http://schemas.microsoft.com/office/drawing/2014/main" id="{A8133E62-E2CB-4AD9-9E7E-C4C42EF6A144}"/>
            </a:ext>
          </a:extLst>
        </xdr:cNvPr>
        <xdr:cNvCxnSpPr/>
      </xdr:nvCxnSpPr>
      <xdr:spPr>
        <a:xfrm flipV="1">
          <a:off x="1356737" y="2553310"/>
          <a:ext cx="4069" cy="102403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20531</xdr:colOff>
      <xdr:row>13</xdr:row>
      <xdr:rowOff>128966</xdr:rowOff>
    </xdr:from>
    <xdr:to>
      <xdr:col>2</xdr:col>
      <xdr:colOff>20531</xdr:colOff>
      <xdr:row>15</xdr:row>
      <xdr:rowOff>49981</xdr:rowOff>
    </xdr:to>
    <xdr:cxnSp macro="">
      <xdr:nvCxnSpPr>
        <xdr:cNvPr id="24" name="Straight Connector 23">
          <a:extLst>
            <a:ext uri="{FF2B5EF4-FFF2-40B4-BE49-F238E27FC236}">
              <a16:creationId xmlns:a16="http://schemas.microsoft.com/office/drawing/2014/main" id="{C16C4EF2-7E9A-4594-8E56-AB2BC95A6DA4}"/>
            </a:ext>
          </a:extLst>
        </xdr:cNvPr>
        <xdr:cNvCxnSpPr/>
      </xdr:nvCxnSpPr>
      <xdr:spPr>
        <a:xfrm flipV="1">
          <a:off x="1220681" y="2272091"/>
          <a:ext cx="0" cy="2448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103441</xdr:colOff>
      <xdr:row>18</xdr:row>
      <xdr:rowOff>76232</xdr:rowOff>
    </xdr:from>
    <xdr:to>
      <xdr:col>2</xdr:col>
      <xdr:colOff>276976</xdr:colOff>
      <xdr:row>19</xdr:row>
      <xdr:rowOff>144257</xdr:rowOff>
    </xdr:to>
    <xdr:sp macro="" textlink="">
      <xdr:nvSpPr>
        <xdr:cNvPr id="25" name="TextBox 24">
          <a:extLst>
            <a:ext uri="{FF2B5EF4-FFF2-40B4-BE49-F238E27FC236}">
              <a16:creationId xmlns:a16="http://schemas.microsoft.com/office/drawing/2014/main" id="{B2521EB5-AC27-4372-9C91-6B75B90BAA2B}"/>
            </a:ext>
          </a:extLst>
        </xdr:cNvPr>
        <xdr:cNvSpPr txBox="1"/>
      </xdr:nvSpPr>
      <xdr:spPr>
        <a:xfrm>
          <a:off x="1303591" y="3028982"/>
          <a:ext cx="173535" cy="229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48388</xdr:colOff>
      <xdr:row>21</xdr:row>
      <xdr:rowOff>147561</xdr:rowOff>
    </xdr:from>
    <xdr:to>
      <xdr:col>2</xdr:col>
      <xdr:colOff>238330</xdr:colOff>
      <xdr:row>21</xdr:row>
      <xdr:rowOff>149008</xdr:rowOff>
    </xdr:to>
    <xdr:cxnSp macro="">
      <xdr:nvCxnSpPr>
        <xdr:cNvPr id="26" name="Straight Connector 25">
          <a:extLst>
            <a:ext uri="{FF2B5EF4-FFF2-40B4-BE49-F238E27FC236}">
              <a16:creationId xmlns:a16="http://schemas.microsoft.com/office/drawing/2014/main" id="{E23834C4-1D75-4C4F-999C-13BC76A0FF52}"/>
            </a:ext>
          </a:extLst>
        </xdr:cNvPr>
        <xdr:cNvCxnSpPr/>
      </xdr:nvCxnSpPr>
      <xdr:spPr>
        <a:xfrm flipH="1" flipV="1">
          <a:off x="1248538" y="3586086"/>
          <a:ext cx="189942" cy="14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176547</xdr:colOff>
      <xdr:row>18</xdr:row>
      <xdr:rowOff>123751</xdr:rowOff>
    </xdr:from>
    <xdr:to>
      <xdr:col>2</xdr:col>
      <xdr:colOff>395927</xdr:colOff>
      <xdr:row>18</xdr:row>
      <xdr:rowOff>124479</xdr:rowOff>
    </xdr:to>
    <xdr:cxnSp macro="">
      <xdr:nvCxnSpPr>
        <xdr:cNvPr id="27" name="Straight Connector 26">
          <a:extLst>
            <a:ext uri="{FF2B5EF4-FFF2-40B4-BE49-F238E27FC236}">
              <a16:creationId xmlns:a16="http://schemas.microsoft.com/office/drawing/2014/main" id="{CDE213DD-3F94-42DA-90D4-F392C7C8B6B3}"/>
            </a:ext>
          </a:extLst>
        </xdr:cNvPr>
        <xdr:cNvCxnSpPr/>
      </xdr:nvCxnSpPr>
      <xdr:spPr>
        <a:xfrm flipH="1">
          <a:off x="1376697" y="3076501"/>
          <a:ext cx="219380" cy="7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97526</xdr:colOff>
      <xdr:row>22</xdr:row>
      <xdr:rowOff>111234</xdr:rowOff>
    </xdr:from>
    <xdr:to>
      <xdr:col>2</xdr:col>
      <xdr:colOff>327435</xdr:colOff>
      <xdr:row>24</xdr:row>
      <xdr:rowOff>16574</xdr:rowOff>
    </xdr:to>
    <xdr:sp macro="" textlink="">
      <xdr:nvSpPr>
        <xdr:cNvPr id="28" name="TextBox 27">
          <a:extLst>
            <a:ext uri="{FF2B5EF4-FFF2-40B4-BE49-F238E27FC236}">
              <a16:creationId xmlns:a16="http://schemas.microsoft.com/office/drawing/2014/main" id="{AF56397F-B57D-4206-8A1A-1BAA1556447F}"/>
            </a:ext>
          </a:extLst>
        </xdr:cNvPr>
        <xdr:cNvSpPr txBox="1"/>
      </xdr:nvSpPr>
      <xdr:spPr>
        <a:xfrm>
          <a:off x="1297676" y="3711684"/>
          <a:ext cx="229909" cy="229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376848</xdr:colOff>
      <xdr:row>15</xdr:row>
      <xdr:rowOff>82244</xdr:rowOff>
    </xdr:from>
    <xdr:to>
      <xdr:col>2</xdr:col>
      <xdr:colOff>387731</xdr:colOff>
      <xdr:row>18</xdr:row>
      <xdr:rowOff>132838</xdr:rowOff>
    </xdr:to>
    <xdr:cxnSp macro="">
      <xdr:nvCxnSpPr>
        <xdr:cNvPr id="29" name="Straight Arrow Connector 28">
          <a:extLst>
            <a:ext uri="{FF2B5EF4-FFF2-40B4-BE49-F238E27FC236}">
              <a16:creationId xmlns:a16="http://schemas.microsoft.com/office/drawing/2014/main" id="{FA0460C7-BEEB-4C47-B92B-104C881E1034}"/>
            </a:ext>
          </a:extLst>
        </xdr:cNvPr>
        <xdr:cNvCxnSpPr/>
      </xdr:nvCxnSpPr>
      <xdr:spPr>
        <a:xfrm flipV="1">
          <a:off x="1576998" y="2549219"/>
          <a:ext cx="10883" cy="53636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374419</xdr:colOff>
      <xdr:row>18</xdr:row>
      <xdr:rowOff>125711</xdr:rowOff>
    </xdr:from>
    <xdr:to>
      <xdr:col>2</xdr:col>
      <xdr:colOff>374419</xdr:colOff>
      <xdr:row>25</xdr:row>
      <xdr:rowOff>60797</xdr:rowOff>
    </xdr:to>
    <xdr:cxnSp macro="">
      <xdr:nvCxnSpPr>
        <xdr:cNvPr id="30" name="Straight Arrow Connector 29">
          <a:extLst>
            <a:ext uri="{FF2B5EF4-FFF2-40B4-BE49-F238E27FC236}">
              <a16:creationId xmlns:a16="http://schemas.microsoft.com/office/drawing/2014/main" id="{3718A749-C284-427C-88A9-A4B8D5292986}"/>
            </a:ext>
          </a:extLst>
        </xdr:cNvPr>
        <xdr:cNvCxnSpPr/>
      </xdr:nvCxnSpPr>
      <xdr:spPr>
        <a:xfrm flipV="1">
          <a:off x="1574569" y="3078461"/>
          <a:ext cx="0" cy="106856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545768</xdr:colOff>
      <xdr:row>24</xdr:row>
      <xdr:rowOff>31421</xdr:rowOff>
    </xdr:from>
    <xdr:to>
      <xdr:col>4</xdr:col>
      <xdr:colOff>198291</xdr:colOff>
      <xdr:row>25</xdr:row>
      <xdr:rowOff>155579</xdr:rowOff>
    </xdr:to>
    <xdr:sp macro="" textlink="">
      <xdr:nvSpPr>
        <xdr:cNvPr id="31" name="TextBox 30">
          <a:extLst>
            <a:ext uri="{FF2B5EF4-FFF2-40B4-BE49-F238E27FC236}">
              <a16:creationId xmlns:a16="http://schemas.microsoft.com/office/drawing/2014/main" id="{6B221232-2F9E-44E8-870E-DBE3A3B694CC}"/>
            </a:ext>
          </a:extLst>
        </xdr:cNvPr>
        <xdr:cNvSpPr txBox="1"/>
      </xdr:nvSpPr>
      <xdr:spPr>
        <a:xfrm>
          <a:off x="2345993" y="3955721"/>
          <a:ext cx="252598" cy="286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3</xdr:col>
      <xdr:colOff>583894</xdr:colOff>
      <xdr:row>13</xdr:row>
      <xdr:rowOff>135542</xdr:rowOff>
    </xdr:from>
    <xdr:to>
      <xdr:col>3</xdr:col>
      <xdr:colOff>583894</xdr:colOff>
      <xdr:row>15</xdr:row>
      <xdr:rowOff>56557</xdr:rowOff>
    </xdr:to>
    <xdr:cxnSp macro="">
      <xdr:nvCxnSpPr>
        <xdr:cNvPr id="32" name="Straight Connector 31">
          <a:extLst>
            <a:ext uri="{FF2B5EF4-FFF2-40B4-BE49-F238E27FC236}">
              <a16:creationId xmlns:a16="http://schemas.microsoft.com/office/drawing/2014/main" id="{370FBC18-EFDE-4161-89E3-4834F94126B1}"/>
            </a:ext>
          </a:extLst>
        </xdr:cNvPr>
        <xdr:cNvCxnSpPr/>
      </xdr:nvCxnSpPr>
      <xdr:spPr>
        <a:xfrm flipV="1">
          <a:off x="2384119" y="2278667"/>
          <a:ext cx="0" cy="2448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397928</xdr:colOff>
      <xdr:row>18</xdr:row>
      <xdr:rowOff>127264</xdr:rowOff>
    </xdr:from>
    <xdr:to>
      <xdr:col>2</xdr:col>
      <xdr:colOff>4965</xdr:colOff>
      <xdr:row>21</xdr:row>
      <xdr:rowOff>128761</xdr:rowOff>
    </xdr:to>
    <xdr:cxnSp macro="">
      <xdr:nvCxnSpPr>
        <xdr:cNvPr id="33" name="Straight Connector 32">
          <a:extLst>
            <a:ext uri="{FF2B5EF4-FFF2-40B4-BE49-F238E27FC236}">
              <a16:creationId xmlns:a16="http://schemas.microsoft.com/office/drawing/2014/main" id="{9BFC699C-B38D-4CE5-A81C-103C1B6BEC7E}"/>
            </a:ext>
          </a:extLst>
        </xdr:cNvPr>
        <xdr:cNvCxnSpPr/>
      </xdr:nvCxnSpPr>
      <xdr:spPr>
        <a:xfrm>
          <a:off x="998003" y="3080014"/>
          <a:ext cx="207112" cy="4872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577468</xdr:colOff>
      <xdr:row>21</xdr:row>
      <xdr:rowOff>29751</xdr:rowOff>
    </xdr:from>
    <xdr:to>
      <xdr:col>2</xdr:col>
      <xdr:colOff>13353</xdr:colOff>
      <xdr:row>21</xdr:row>
      <xdr:rowOff>30748</xdr:rowOff>
    </xdr:to>
    <xdr:cxnSp macro="">
      <xdr:nvCxnSpPr>
        <xdr:cNvPr id="34" name="Straight Arrow Connector 33">
          <a:extLst>
            <a:ext uri="{FF2B5EF4-FFF2-40B4-BE49-F238E27FC236}">
              <a16:creationId xmlns:a16="http://schemas.microsoft.com/office/drawing/2014/main" id="{0F1C033C-B5B5-4AF6-850F-15518641F449}"/>
            </a:ext>
          </a:extLst>
        </xdr:cNvPr>
        <xdr:cNvCxnSpPr/>
      </xdr:nvCxnSpPr>
      <xdr:spPr>
        <a:xfrm flipV="1">
          <a:off x="1177543" y="3468276"/>
          <a:ext cx="35960" cy="997"/>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516309</xdr:colOff>
      <xdr:row>20</xdr:row>
      <xdr:rowOff>92946</xdr:rowOff>
    </xdr:from>
    <xdr:to>
      <xdr:col>2</xdr:col>
      <xdr:colOff>5888</xdr:colOff>
      <xdr:row>20</xdr:row>
      <xdr:rowOff>93154</xdr:rowOff>
    </xdr:to>
    <xdr:cxnSp macro="">
      <xdr:nvCxnSpPr>
        <xdr:cNvPr id="35" name="Straight Arrow Connector 34">
          <a:extLst>
            <a:ext uri="{FF2B5EF4-FFF2-40B4-BE49-F238E27FC236}">
              <a16:creationId xmlns:a16="http://schemas.microsoft.com/office/drawing/2014/main" id="{A099D642-3963-414F-AE6E-03260B8E9022}"/>
            </a:ext>
          </a:extLst>
        </xdr:cNvPr>
        <xdr:cNvCxnSpPr/>
      </xdr:nvCxnSpPr>
      <xdr:spPr>
        <a:xfrm flipV="1">
          <a:off x="1116384" y="3369546"/>
          <a:ext cx="89654" cy="20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486215</xdr:colOff>
      <xdr:row>19</xdr:row>
      <xdr:rowOff>159408</xdr:rowOff>
    </xdr:from>
    <xdr:to>
      <xdr:col>2</xdr:col>
      <xdr:colOff>6621</xdr:colOff>
      <xdr:row>20</xdr:row>
      <xdr:rowOff>1705</xdr:rowOff>
    </xdr:to>
    <xdr:cxnSp macro="">
      <xdr:nvCxnSpPr>
        <xdr:cNvPr id="36" name="Straight Arrow Connector 35">
          <a:extLst>
            <a:ext uri="{FF2B5EF4-FFF2-40B4-BE49-F238E27FC236}">
              <a16:creationId xmlns:a16="http://schemas.microsoft.com/office/drawing/2014/main" id="{660A0E48-C078-4F6A-90E4-E8DD003C160D}"/>
            </a:ext>
          </a:extLst>
        </xdr:cNvPr>
        <xdr:cNvCxnSpPr/>
      </xdr:nvCxnSpPr>
      <xdr:spPr>
        <a:xfrm flipV="1">
          <a:off x="1086290" y="3274083"/>
          <a:ext cx="120481" cy="4222"/>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438416</xdr:colOff>
      <xdr:row>19</xdr:row>
      <xdr:rowOff>63136</xdr:rowOff>
    </xdr:from>
    <xdr:to>
      <xdr:col>2</xdr:col>
      <xdr:colOff>7360</xdr:colOff>
      <xdr:row>19</xdr:row>
      <xdr:rowOff>64564</xdr:rowOff>
    </xdr:to>
    <xdr:cxnSp macro="">
      <xdr:nvCxnSpPr>
        <xdr:cNvPr id="37" name="Straight Arrow Connector 36">
          <a:extLst>
            <a:ext uri="{FF2B5EF4-FFF2-40B4-BE49-F238E27FC236}">
              <a16:creationId xmlns:a16="http://schemas.microsoft.com/office/drawing/2014/main" id="{70CB2F4C-7EB9-4C7D-A441-91123B02816C}"/>
            </a:ext>
          </a:extLst>
        </xdr:cNvPr>
        <xdr:cNvCxnSpPr/>
      </xdr:nvCxnSpPr>
      <xdr:spPr>
        <a:xfrm>
          <a:off x="1038491" y="3177811"/>
          <a:ext cx="169019" cy="142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396598</xdr:colOff>
      <xdr:row>18</xdr:row>
      <xdr:rowOff>125866</xdr:rowOff>
    </xdr:from>
    <xdr:to>
      <xdr:col>2</xdr:col>
      <xdr:colOff>8587</xdr:colOff>
      <xdr:row>18</xdr:row>
      <xdr:rowOff>129148</xdr:rowOff>
    </xdr:to>
    <xdr:cxnSp macro="">
      <xdr:nvCxnSpPr>
        <xdr:cNvPr id="38" name="Straight Arrow Connector 37">
          <a:extLst>
            <a:ext uri="{FF2B5EF4-FFF2-40B4-BE49-F238E27FC236}">
              <a16:creationId xmlns:a16="http://schemas.microsoft.com/office/drawing/2014/main" id="{33718EE7-DA3B-4CA6-98D7-A41A4C80B8C0}"/>
            </a:ext>
          </a:extLst>
        </xdr:cNvPr>
        <xdr:cNvCxnSpPr/>
      </xdr:nvCxnSpPr>
      <xdr:spPr>
        <a:xfrm flipV="1">
          <a:off x="996673" y="3078616"/>
          <a:ext cx="212064" cy="3282"/>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35025</xdr:colOff>
      <xdr:row>18</xdr:row>
      <xdr:rowOff>125568</xdr:rowOff>
    </xdr:from>
    <xdr:to>
      <xdr:col>2</xdr:col>
      <xdr:colOff>137706</xdr:colOff>
      <xdr:row>18</xdr:row>
      <xdr:rowOff>125869</xdr:rowOff>
    </xdr:to>
    <xdr:cxnSp macro="">
      <xdr:nvCxnSpPr>
        <xdr:cNvPr id="39" name="Straight Connector 38">
          <a:extLst>
            <a:ext uri="{FF2B5EF4-FFF2-40B4-BE49-F238E27FC236}">
              <a16:creationId xmlns:a16="http://schemas.microsoft.com/office/drawing/2014/main" id="{DC7F7626-D6A7-4240-A197-D359EB500A28}"/>
            </a:ext>
          </a:extLst>
        </xdr:cNvPr>
        <xdr:cNvCxnSpPr/>
      </xdr:nvCxnSpPr>
      <xdr:spPr>
        <a:xfrm flipV="1">
          <a:off x="1235175" y="3078318"/>
          <a:ext cx="102681" cy="3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156026</xdr:colOff>
      <xdr:row>21</xdr:row>
      <xdr:rowOff>150374</xdr:rowOff>
    </xdr:from>
    <xdr:to>
      <xdr:col>2</xdr:col>
      <xdr:colOff>156027</xdr:colOff>
      <xdr:row>25</xdr:row>
      <xdr:rowOff>52691</xdr:rowOff>
    </xdr:to>
    <xdr:cxnSp macro="">
      <xdr:nvCxnSpPr>
        <xdr:cNvPr id="40" name="Straight Arrow Connector 39">
          <a:extLst>
            <a:ext uri="{FF2B5EF4-FFF2-40B4-BE49-F238E27FC236}">
              <a16:creationId xmlns:a16="http://schemas.microsoft.com/office/drawing/2014/main" id="{F1F5AACA-3AFD-4E0D-9BB7-26CBB8A1A6AE}"/>
            </a:ext>
          </a:extLst>
        </xdr:cNvPr>
        <xdr:cNvCxnSpPr/>
      </xdr:nvCxnSpPr>
      <xdr:spPr>
        <a:xfrm flipV="1">
          <a:off x="1356176" y="3588899"/>
          <a:ext cx="1" cy="55001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180432</xdr:colOff>
      <xdr:row>21</xdr:row>
      <xdr:rowOff>160233</xdr:rowOff>
    </xdr:from>
    <xdr:to>
      <xdr:col>3</xdr:col>
      <xdr:colOff>471800</xdr:colOff>
      <xdr:row>23</xdr:row>
      <xdr:rowOff>155782</xdr:rowOff>
    </xdr:to>
    <xdr:sp macro="" textlink="">
      <xdr:nvSpPr>
        <xdr:cNvPr id="41" name="TextBox 40">
          <a:extLst>
            <a:ext uri="{FF2B5EF4-FFF2-40B4-BE49-F238E27FC236}">
              <a16:creationId xmlns:a16="http://schemas.microsoft.com/office/drawing/2014/main" id="{310039F4-3A36-4C20-986E-03DF3841CA51}"/>
            </a:ext>
          </a:extLst>
        </xdr:cNvPr>
        <xdr:cNvSpPr txBox="1"/>
      </xdr:nvSpPr>
      <xdr:spPr>
        <a:xfrm>
          <a:off x="1980657" y="3598758"/>
          <a:ext cx="291368" cy="319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2</xdr:col>
      <xdr:colOff>105383</xdr:colOff>
      <xdr:row>25</xdr:row>
      <xdr:rowOff>58714</xdr:rowOff>
    </xdr:from>
    <xdr:to>
      <xdr:col>2</xdr:col>
      <xdr:colOff>425585</xdr:colOff>
      <xdr:row>25</xdr:row>
      <xdr:rowOff>58715</xdr:rowOff>
    </xdr:to>
    <xdr:cxnSp macro="">
      <xdr:nvCxnSpPr>
        <xdr:cNvPr id="42" name="Straight Connector 41">
          <a:extLst>
            <a:ext uri="{FF2B5EF4-FFF2-40B4-BE49-F238E27FC236}">
              <a16:creationId xmlns:a16="http://schemas.microsoft.com/office/drawing/2014/main" id="{D2859114-6FFD-4F08-BB9D-3831F464E8DB}"/>
            </a:ext>
          </a:extLst>
        </xdr:cNvPr>
        <xdr:cNvCxnSpPr/>
      </xdr:nvCxnSpPr>
      <xdr:spPr>
        <a:xfrm flipH="1">
          <a:off x="1305533" y="4144939"/>
          <a:ext cx="320202"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208206</xdr:colOff>
      <xdr:row>23</xdr:row>
      <xdr:rowOff>59804</xdr:rowOff>
    </xdr:from>
    <xdr:to>
      <xdr:col>1</xdr:col>
      <xdr:colOff>535553</xdr:colOff>
      <xdr:row>25</xdr:row>
      <xdr:rowOff>85637</xdr:rowOff>
    </xdr:to>
    <xdr:sp macro="" textlink="">
      <xdr:nvSpPr>
        <xdr:cNvPr id="43" name="TextBox 42">
          <a:extLst>
            <a:ext uri="{FF2B5EF4-FFF2-40B4-BE49-F238E27FC236}">
              <a16:creationId xmlns:a16="http://schemas.microsoft.com/office/drawing/2014/main" id="{BD00C7E5-0099-4152-806B-2EB78D996FA5}"/>
            </a:ext>
          </a:extLst>
        </xdr:cNvPr>
        <xdr:cNvSpPr txBox="1"/>
      </xdr:nvSpPr>
      <xdr:spPr>
        <a:xfrm>
          <a:off x="808281" y="3822179"/>
          <a:ext cx="327347" cy="34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1</xdr:col>
      <xdr:colOff>418387</xdr:colOff>
      <xdr:row>24</xdr:row>
      <xdr:rowOff>42696</xdr:rowOff>
    </xdr:from>
    <xdr:to>
      <xdr:col>1</xdr:col>
      <xdr:colOff>583072</xdr:colOff>
      <xdr:row>24</xdr:row>
      <xdr:rowOff>75666</xdr:rowOff>
    </xdr:to>
    <xdr:cxnSp macro="">
      <xdr:nvCxnSpPr>
        <xdr:cNvPr id="44" name="Straight Arrow Connector 43">
          <a:extLst>
            <a:ext uri="{FF2B5EF4-FFF2-40B4-BE49-F238E27FC236}">
              <a16:creationId xmlns:a16="http://schemas.microsoft.com/office/drawing/2014/main" id="{9E2204FC-6EC3-449F-B40C-E86B694B8540}"/>
            </a:ext>
          </a:extLst>
        </xdr:cNvPr>
        <xdr:cNvCxnSpPr/>
      </xdr:nvCxnSpPr>
      <xdr:spPr>
        <a:xfrm>
          <a:off x="1018462" y="3966996"/>
          <a:ext cx="164685" cy="329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571500</xdr:colOff>
      <xdr:row>24</xdr:row>
      <xdr:rowOff>143667</xdr:rowOff>
    </xdr:from>
    <xdr:to>
      <xdr:col>1</xdr:col>
      <xdr:colOff>376608</xdr:colOff>
      <xdr:row>26</xdr:row>
      <xdr:rowOff>93210</xdr:rowOff>
    </xdr:to>
    <xdr:sp macro="" textlink="">
      <xdr:nvSpPr>
        <xdr:cNvPr id="45" name="TextBox 44">
          <a:extLst>
            <a:ext uri="{FF2B5EF4-FFF2-40B4-BE49-F238E27FC236}">
              <a16:creationId xmlns:a16="http://schemas.microsoft.com/office/drawing/2014/main" id="{E6C22F1E-6046-4336-89CC-C2357A678BDB}"/>
            </a:ext>
          </a:extLst>
        </xdr:cNvPr>
        <xdr:cNvSpPr txBox="1"/>
      </xdr:nvSpPr>
      <xdr:spPr>
        <a:xfrm>
          <a:off x="571500" y="4067967"/>
          <a:ext cx="405183" cy="273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clientData/>
  </xdr:twoCellAnchor>
  <xdr:twoCellAnchor>
    <xdr:from>
      <xdr:col>3</xdr:col>
      <xdr:colOff>464994</xdr:colOff>
      <xdr:row>27</xdr:row>
      <xdr:rowOff>142098</xdr:rowOff>
    </xdr:from>
    <xdr:to>
      <xdr:col>4</xdr:col>
      <xdr:colOff>278648</xdr:colOff>
      <xdr:row>29</xdr:row>
      <xdr:rowOff>157065</xdr:rowOff>
    </xdr:to>
    <xdr:sp macro="" textlink="">
      <xdr:nvSpPr>
        <xdr:cNvPr id="46" name="TextBox 45">
          <a:extLst>
            <a:ext uri="{FF2B5EF4-FFF2-40B4-BE49-F238E27FC236}">
              <a16:creationId xmlns:a16="http://schemas.microsoft.com/office/drawing/2014/main" id="{54F30A6F-46A9-4BCB-8936-A48E7DB48C74}"/>
            </a:ext>
          </a:extLst>
        </xdr:cNvPr>
        <xdr:cNvSpPr txBox="1"/>
      </xdr:nvSpPr>
      <xdr:spPr>
        <a:xfrm>
          <a:off x="2265219" y="4552173"/>
          <a:ext cx="413729" cy="338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456685</xdr:colOff>
      <xdr:row>27</xdr:row>
      <xdr:rowOff>129853</xdr:rowOff>
    </xdr:from>
    <xdr:to>
      <xdr:col>2</xdr:col>
      <xdr:colOff>270339</xdr:colOff>
      <xdr:row>29</xdr:row>
      <xdr:rowOff>141515</xdr:rowOff>
    </xdr:to>
    <xdr:sp macro="" textlink="">
      <xdr:nvSpPr>
        <xdr:cNvPr id="47" name="TextBox 46">
          <a:extLst>
            <a:ext uri="{FF2B5EF4-FFF2-40B4-BE49-F238E27FC236}">
              <a16:creationId xmlns:a16="http://schemas.microsoft.com/office/drawing/2014/main" id="{5B617C2A-07C6-4525-B975-34818A395391}"/>
            </a:ext>
          </a:extLst>
        </xdr:cNvPr>
        <xdr:cNvSpPr txBox="1"/>
      </xdr:nvSpPr>
      <xdr:spPr>
        <a:xfrm>
          <a:off x="1056760" y="4539928"/>
          <a:ext cx="413729" cy="335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205730</xdr:colOff>
      <xdr:row>25</xdr:row>
      <xdr:rowOff>80090</xdr:rowOff>
    </xdr:from>
    <xdr:to>
      <xdr:col>1</xdr:col>
      <xdr:colOff>493972</xdr:colOff>
      <xdr:row>25</xdr:row>
      <xdr:rowOff>86150</xdr:rowOff>
    </xdr:to>
    <xdr:cxnSp macro="">
      <xdr:nvCxnSpPr>
        <xdr:cNvPr id="48" name="Straight Arrow Connector 47">
          <a:extLst>
            <a:ext uri="{FF2B5EF4-FFF2-40B4-BE49-F238E27FC236}">
              <a16:creationId xmlns:a16="http://schemas.microsoft.com/office/drawing/2014/main" id="{E779033E-9F76-42B1-BB93-7616EDBCE780}"/>
            </a:ext>
          </a:extLst>
        </xdr:cNvPr>
        <xdr:cNvCxnSpPr/>
      </xdr:nvCxnSpPr>
      <xdr:spPr>
        <a:xfrm flipH="1" flipV="1">
          <a:off x="805805" y="4166315"/>
          <a:ext cx="288242" cy="606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568255</xdr:colOff>
      <xdr:row>25</xdr:row>
      <xdr:rowOff>145137</xdr:rowOff>
    </xdr:from>
    <xdr:to>
      <xdr:col>3</xdr:col>
      <xdr:colOff>570520</xdr:colOff>
      <xdr:row>27</xdr:row>
      <xdr:rowOff>150600</xdr:rowOff>
    </xdr:to>
    <xdr:cxnSp macro="">
      <xdr:nvCxnSpPr>
        <xdr:cNvPr id="49" name="Straight Arrow Connector 48">
          <a:extLst>
            <a:ext uri="{FF2B5EF4-FFF2-40B4-BE49-F238E27FC236}">
              <a16:creationId xmlns:a16="http://schemas.microsoft.com/office/drawing/2014/main" id="{B6CABB0A-F164-47FB-9267-206FDD36858A}"/>
            </a:ext>
          </a:extLst>
        </xdr:cNvPr>
        <xdr:cNvCxnSpPr/>
      </xdr:nvCxnSpPr>
      <xdr:spPr>
        <a:xfrm flipH="1" flipV="1">
          <a:off x="2368480" y="4231362"/>
          <a:ext cx="2265" cy="3293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530712</xdr:colOff>
      <xdr:row>25</xdr:row>
      <xdr:rowOff>61937</xdr:rowOff>
    </xdr:from>
    <xdr:to>
      <xdr:col>2</xdr:col>
      <xdr:colOff>76007</xdr:colOff>
      <xdr:row>25</xdr:row>
      <xdr:rowOff>61937</xdr:rowOff>
    </xdr:to>
    <xdr:cxnSp macro="">
      <xdr:nvCxnSpPr>
        <xdr:cNvPr id="50" name="Straight Connector 49">
          <a:extLst>
            <a:ext uri="{FF2B5EF4-FFF2-40B4-BE49-F238E27FC236}">
              <a16:creationId xmlns:a16="http://schemas.microsoft.com/office/drawing/2014/main" id="{A26E525B-BE1E-4873-B6A5-6467E5678E95}"/>
            </a:ext>
          </a:extLst>
        </xdr:cNvPr>
        <xdr:cNvCxnSpPr/>
      </xdr:nvCxnSpPr>
      <xdr:spPr>
        <a:xfrm>
          <a:off x="1130787" y="4148162"/>
          <a:ext cx="14537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501629</xdr:colOff>
      <xdr:row>25</xdr:row>
      <xdr:rowOff>62148</xdr:rowOff>
    </xdr:from>
    <xdr:to>
      <xdr:col>4</xdr:col>
      <xdr:colOff>46924</xdr:colOff>
      <xdr:row>25</xdr:row>
      <xdr:rowOff>62148</xdr:rowOff>
    </xdr:to>
    <xdr:cxnSp macro="">
      <xdr:nvCxnSpPr>
        <xdr:cNvPr id="51" name="Straight Connector 50">
          <a:extLst>
            <a:ext uri="{FF2B5EF4-FFF2-40B4-BE49-F238E27FC236}">
              <a16:creationId xmlns:a16="http://schemas.microsoft.com/office/drawing/2014/main" id="{5E63ECB8-5BDF-47BA-ACE0-38B2CCC667B9}"/>
            </a:ext>
          </a:extLst>
        </xdr:cNvPr>
        <xdr:cNvCxnSpPr/>
      </xdr:nvCxnSpPr>
      <xdr:spPr>
        <a:xfrm>
          <a:off x="2301854" y="4148373"/>
          <a:ext cx="14537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521196</xdr:colOff>
      <xdr:row>25</xdr:row>
      <xdr:rowOff>75202</xdr:rowOff>
    </xdr:from>
    <xdr:to>
      <xdr:col>1</xdr:col>
      <xdr:colOff>544983</xdr:colOff>
      <xdr:row>25</xdr:row>
      <xdr:rowOff>113197</xdr:rowOff>
    </xdr:to>
    <xdr:cxnSp macro="">
      <xdr:nvCxnSpPr>
        <xdr:cNvPr id="52" name="Straight Connector 51">
          <a:extLst>
            <a:ext uri="{FF2B5EF4-FFF2-40B4-BE49-F238E27FC236}">
              <a16:creationId xmlns:a16="http://schemas.microsoft.com/office/drawing/2014/main" id="{9365F2CF-895C-44B6-BEBE-643BF0308041}"/>
            </a:ext>
          </a:extLst>
        </xdr:cNvPr>
        <xdr:cNvCxnSpPr/>
      </xdr:nvCxnSpPr>
      <xdr:spPr>
        <a:xfrm flipH="1">
          <a:off x="1121271" y="4161427"/>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561826</xdr:colOff>
      <xdr:row>25</xdr:row>
      <xdr:rowOff>78069</xdr:rowOff>
    </xdr:from>
    <xdr:to>
      <xdr:col>1</xdr:col>
      <xdr:colOff>585613</xdr:colOff>
      <xdr:row>25</xdr:row>
      <xdr:rowOff>116064</xdr:rowOff>
    </xdr:to>
    <xdr:cxnSp macro="">
      <xdr:nvCxnSpPr>
        <xdr:cNvPr id="53" name="Straight Connector 52">
          <a:extLst>
            <a:ext uri="{FF2B5EF4-FFF2-40B4-BE49-F238E27FC236}">
              <a16:creationId xmlns:a16="http://schemas.microsoft.com/office/drawing/2014/main" id="{26EEABE8-4BEE-4DC1-A070-74BB805E95EC}"/>
            </a:ext>
          </a:extLst>
        </xdr:cNvPr>
        <xdr:cNvCxnSpPr/>
      </xdr:nvCxnSpPr>
      <xdr:spPr>
        <a:xfrm flipH="1">
          <a:off x="1161901" y="4164294"/>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8163</xdr:colOff>
      <xdr:row>25</xdr:row>
      <xdr:rowOff>75627</xdr:rowOff>
    </xdr:from>
    <xdr:to>
      <xdr:col>2</xdr:col>
      <xdr:colOff>33570</xdr:colOff>
      <xdr:row>25</xdr:row>
      <xdr:rowOff>113622</xdr:rowOff>
    </xdr:to>
    <xdr:cxnSp macro="">
      <xdr:nvCxnSpPr>
        <xdr:cNvPr id="54" name="Straight Connector 53">
          <a:extLst>
            <a:ext uri="{FF2B5EF4-FFF2-40B4-BE49-F238E27FC236}">
              <a16:creationId xmlns:a16="http://schemas.microsoft.com/office/drawing/2014/main" id="{1F92021E-5E81-49CC-827B-5CDA8F0CE598}"/>
            </a:ext>
          </a:extLst>
        </xdr:cNvPr>
        <xdr:cNvCxnSpPr/>
      </xdr:nvCxnSpPr>
      <xdr:spPr>
        <a:xfrm flipH="1">
          <a:off x="1208313" y="4161852"/>
          <a:ext cx="2540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45654</xdr:colOff>
      <xdr:row>25</xdr:row>
      <xdr:rowOff>73185</xdr:rowOff>
    </xdr:from>
    <xdr:to>
      <xdr:col>2</xdr:col>
      <xdr:colOff>69441</xdr:colOff>
      <xdr:row>25</xdr:row>
      <xdr:rowOff>111180</xdr:rowOff>
    </xdr:to>
    <xdr:cxnSp macro="">
      <xdr:nvCxnSpPr>
        <xdr:cNvPr id="55" name="Straight Connector 54">
          <a:extLst>
            <a:ext uri="{FF2B5EF4-FFF2-40B4-BE49-F238E27FC236}">
              <a16:creationId xmlns:a16="http://schemas.microsoft.com/office/drawing/2014/main" id="{5A37A751-BF76-453A-A956-D776C37F923B}"/>
            </a:ext>
          </a:extLst>
        </xdr:cNvPr>
        <xdr:cNvCxnSpPr/>
      </xdr:nvCxnSpPr>
      <xdr:spPr>
        <a:xfrm flipH="1">
          <a:off x="1245804" y="4159410"/>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494493</xdr:colOff>
      <xdr:row>25</xdr:row>
      <xdr:rowOff>75414</xdr:rowOff>
    </xdr:from>
    <xdr:to>
      <xdr:col>3</xdr:col>
      <xdr:colOff>518280</xdr:colOff>
      <xdr:row>25</xdr:row>
      <xdr:rowOff>113409</xdr:rowOff>
    </xdr:to>
    <xdr:cxnSp macro="">
      <xdr:nvCxnSpPr>
        <xdr:cNvPr id="56" name="Straight Connector 55">
          <a:extLst>
            <a:ext uri="{FF2B5EF4-FFF2-40B4-BE49-F238E27FC236}">
              <a16:creationId xmlns:a16="http://schemas.microsoft.com/office/drawing/2014/main" id="{37362EB2-A4AD-4A71-95B4-9D30922AA631}"/>
            </a:ext>
          </a:extLst>
        </xdr:cNvPr>
        <xdr:cNvCxnSpPr/>
      </xdr:nvCxnSpPr>
      <xdr:spPr>
        <a:xfrm flipH="1">
          <a:off x="2294718" y="4161639"/>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535123</xdr:colOff>
      <xdr:row>25</xdr:row>
      <xdr:rowOff>78281</xdr:rowOff>
    </xdr:from>
    <xdr:to>
      <xdr:col>3</xdr:col>
      <xdr:colOff>558910</xdr:colOff>
      <xdr:row>25</xdr:row>
      <xdr:rowOff>116276</xdr:rowOff>
    </xdr:to>
    <xdr:cxnSp macro="">
      <xdr:nvCxnSpPr>
        <xdr:cNvPr id="57" name="Straight Connector 56">
          <a:extLst>
            <a:ext uri="{FF2B5EF4-FFF2-40B4-BE49-F238E27FC236}">
              <a16:creationId xmlns:a16="http://schemas.microsoft.com/office/drawing/2014/main" id="{426838E4-702D-47FC-95B8-801EFF01E34B}"/>
            </a:ext>
          </a:extLst>
        </xdr:cNvPr>
        <xdr:cNvCxnSpPr/>
      </xdr:nvCxnSpPr>
      <xdr:spPr>
        <a:xfrm flipH="1">
          <a:off x="2335348" y="4164506"/>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578832</xdr:colOff>
      <xdr:row>25</xdr:row>
      <xdr:rowOff>75839</xdr:rowOff>
    </xdr:from>
    <xdr:to>
      <xdr:col>4</xdr:col>
      <xdr:colOff>6867</xdr:colOff>
      <xdr:row>25</xdr:row>
      <xdr:rowOff>113834</xdr:rowOff>
    </xdr:to>
    <xdr:cxnSp macro="">
      <xdr:nvCxnSpPr>
        <xdr:cNvPr id="58" name="Straight Connector 57">
          <a:extLst>
            <a:ext uri="{FF2B5EF4-FFF2-40B4-BE49-F238E27FC236}">
              <a16:creationId xmlns:a16="http://schemas.microsoft.com/office/drawing/2014/main" id="{51969EE4-0FC9-4465-BA1B-207624F19A04}"/>
            </a:ext>
          </a:extLst>
        </xdr:cNvPr>
        <xdr:cNvCxnSpPr/>
      </xdr:nvCxnSpPr>
      <xdr:spPr>
        <a:xfrm flipH="1">
          <a:off x="2379057" y="4162064"/>
          <a:ext cx="28110"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18951</xdr:colOff>
      <xdr:row>25</xdr:row>
      <xdr:rowOff>73397</xdr:rowOff>
    </xdr:from>
    <xdr:to>
      <xdr:col>4</xdr:col>
      <xdr:colOff>42738</xdr:colOff>
      <xdr:row>25</xdr:row>
      <xdr:rowOff>111392</xdr:rowOff>
    </xdr:to>
    <xdr:cxnSp macro="">
      <xdr:nvCxnSpPr>
        <xdr:cNvPr id="59" name="Straight Connector 58">
          <a:extLst>
            <a:ext uri="{FF2B5EF4-FFF2-40B4-BE49-F238E27FC236}">
              <a16:creationId xmlns:a16="http://schemas.microsoft.com/office/drawing/2014/main" id="{7EDEA590-94CE-417E-9786-5DE23EDDA402}"/>
            </a:ext>
          </a:extLst>
        </xdr:cNvPr>
        <xdr:cNvCxnSpPr/>
      </xdr:nvCxnSpPr>
      <xdr:spPr>
        <a:xfrm flipH="1">
          <a:off x="2419251" y="4159622"/>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433675</xdr:colOff>
      <xdr:row>26</xdr:row>
      <xdr:rowOff>72964</xdr:rowOff>
    </xdr:from>
    <xdr:to>
      <xdr:col>4</xdr:col>
      <xdr:colOff>107392</xdr:colOff>
      <xdr:row>26</xdr:row>
      <xdr:rowOff>120575</xdr:rowOff>
    </xdr:to>
    <xdr:sp macro="" textlink="">
      <xdr:nvSpPr>
        <xdr:cNvPr id="60" name="Freeform: Shape 59">
          <a:extLst>
            <a:ext uri="{FF2B5EF4-FFF2-40B4-BE49-F238E27FC236}">
              <a16:creationId xmlns:a16="http://schemas.microsoft.com/office/drawing/2014/main" id="{335236E9-D6AA-41C3-B863-E453A8AF7C26}"/>
            </a:ext>
          </a:extLst>
        </xdr:cNvPr>
        <xdr:cNvSpPr/>
      </xdr:nvSpPr>
      <xdr:spPr>
        <a:xfrm>
          <a:off x="2233900" y="4321114"/>
          <a:ext cx="273792" cy="47611"/>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107392</xdr:colOff>
      <xdr:row>26</xdr:row>
      <xdr:rowOff>47180</xdr:rowOff>
    </xdr:from>
    <xdr:to>
      <xdr:col>4</xdr:col>
      <xdr:colOff>131681</xdr:colOff>
      <xdr:row>26</xdr:row>
      <xdr:rowOff>68178</xdr:rowOff>
    </xdr:to>
    <xdr:cxnSp macro="">
      <xdr:nvCxnSpPr>
        <xdr:cNvPr id="61" name="Straight Arrow Connector 60">
          <a:extLst>
            <a:ext uri="{FF2B5EF4-FFF2-40B4-BE49-F238E27FC236}">
              <a16:creationId xmlns:a16="http://schemas.microsoft.com/office/drawing/2014/main" id="{BC73D243-B4E6-4D87-9299-67B98739FA50}"/>
            </a:ext>
          </a:extLst>
        </xdr:cNvPr>
        <xdr:cNvCxnSpPr/>
      </xdr:nvCxnSpPr>
      <xdr:spPr>
        <a:xfrm flipV="1">
          <a:off x="2507692" y="4295330"/>
          <a:ext cx="24289" cy="209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65450</xdr:colOff>
      <xdr:row>26</xdr:row>
      <xdr:rowOff>8799</xdr:rowOff>
    </xdr:from>
    <xdr:to>
      <xdr:col>4</xdr:col>
      <xdr:colOff>450588</xdr:colOff>
      <xdr:row>28</xdr:row>
      <xdr:rowOff>45682</xdr:rowOff>
    </xdr:to>
    <xdr:sp macro="" textlink="">
      <xdr:nvSpPr>
        <xdr:cNvPr id="62" name="TextBox 61">
          <a:extLst>
            <a:ext uri="{FF2B5EF4-FFF2-40B4-BE49-F238E27FC236}">
              <a16:creationId xmlns:a16="http://schemas.microsoft.com/office/drawing/2014/main" id="{3843CDE5-0F36-4834-80EF-B72690D62D91}"/>
            </a:ext>
          </a:extLst>
        </xdr:cNvPr>
        <xdr:cNvSpPr txBox="1"/>
      </xdr:nvSpPr>
      <xdr:spPr>
        <a:xfrm>
          <a:off x="2465750" y="4256949"/>
          <a:ext cx="385138" cy="360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M</a:t>
          </a:r>
          <a:r>
            <a:rPr lang="en-CA" sz="1100" baseline="-25000">
              <a:solidFill>
                <a:schemeClr val="dk1"/>
              </a:solidFill>
              <a:effectLst/>
              <a:latin typeface="+mn-lt"/>
              <a:ea typeface="+mn-ea"/>
              <a:cs typeface="+mn-cs"/>
            </a:rPr>
            <a:t>F</a:t>
          </a:r>
          <a:endParaRPr lang="en-CA" sz="1000">
            <a:effectLst/>
          </a:endParaRPr>
        </a:p>
      </xdr:txBody>
    </xdr:sp>
    <xdr:clientData/>
  </xdr:twoCellAnchor>
  <xdr:twoCellAnchor>
    <xdr:from>
      <xdr:col>2</xdr:col>
      <xdr:colOff>122991</xdr:colOff>
      <xdr:row>25</xdr:row>
      <xdr:rowOff>147768</xdr:rowOff>
    </xdr:from>
    <xdr:to>
      <xdr:col>2</xdr:col>
      <xdr:colOff>563379</xdr:colOff>
      <xdr:row>28</xdr:row>
      <xdr:rowOff>89193</xdr:rowOff>
    </xdr:to>
    <xdr:sp macro="" textlink="">
      <xdr:nvSpPr>
        <xdr:cNvPr id="63" name="TextBox 62">
          <a:extLst>
            <a:ext uri="{FF2B5EF4-FFF2-40B4-BE49-F238E27FC236}">
              <a16:creationId xmlns:a16="http://schemas.microsoft.com/office/drawing/2014/main" id="{D0C68CA3-D638-4993-B3DD-56862A3B3554}"/>
            </a:ext>
          </a:extLst>
        </xdr:cNvPr>
        <xdr:cNvSpPr txBox="1"/>
      </xdr:nvSpPr>
      <xdr:spPr>
        <a:xfrm>
          <a:off x="1323141" y="4233993"/>
          <a:ext cx="440388" cy="42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1</xdr:col>
      <xdr:colOff>587561</xdr:colOff>
      <xdr:row>25</xdr:row>
      <xdr:rowOff>145972</xdr:rowOff>
    </xdr:from>
    <xdr:to>
      <xdr:col>1</xdr:col>
      <xdr:colOff>590550</xdr:colOff>
      <xdr:row>28</xdr:row>
      <xdr:rowOff>0</xdr:rowOff>
    </xdr:to>
    <xdr:cxnSp macro="">
      <xdr:nvCxnSpPr>
        <xdr:cNvPr id="64" name="Straight Arrow Connector 63">
          <a:extLst>
            <a:ext uri="{FF2B5EF4-FFF2-40B4-BE49-F238E27FC236}">
              <a16:creationId xmlns:a16="http://schemas.microsoft.com/office/drawing/2014/main" id="{F182F409-CF76-47B7-A848-7D9C7934B57A}"/>
            </a:ext>
          </a:extLst>
        </xdr:cNvPr>
        <xdr:cNvCxnSpPr/>
      </xdr:nvCxnSpPr>
      <xdr:spPr>
        <a:xfrm>
          <a:off x="1187636" y="4232197"/>
          <a:ext cx="2989" cy="3398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445262</xdr:colOff>
      <xdr:row>26</xdr:row>
      <xdr:rowOff>91854</xdr:rowOff>
    </xdr:from>
    <xdr:to>
      <xdr:col>2</xdr:col>
      <xdr:colOff>118979</xdr:colOff>
      <xdr:row>26</xdr:row>
      <xdr:rowOff>138980</xdr:rowOff>
    </xdr:to>
    <xdr:sp macro="" textlink="">
      <xdr:nvSpPr>
        <xdr:cNvPr id="65" name="Freeform: Shape 64">
          <a:extLst>
            <a:ext uri="{FF2B5EF4-FFF2-40B4-BE49-F238E27FC236}">
              <a16:creationId xmlns:a16="http://schemas.microsoft.com/office/drawing/2014/main" id="{ECB56FE9-ACB9-490F-B4EA-D18853237E17}"/>
            </a:ext>
          </a:extLst>
        </xdr:cNvPr>
        <xdr:cNvSpPr/>
      </xdr:nvSpPr>
      <xdr:spPr>
        <a:xfrm>
          <a:off x="1045337" y="4340004"/>
          <a:ext cx="273792" cy="47126"/>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97785</xdr:colOff>
      <xdr:row>26</xdr:row>
      <xdr:rowOff>61161</xdr:rowOff>
    </xdr:from>
    <xdr:to>
      <xdr:col>2</xdr:col>
      <xdr:colOff>171624</xdr:colOff>
      <xdr:row>26</xdr:row>
      <xdr:rowOff>98854</xdr:rowOff>
    </xdr:to>
    <xdr:cxnSp macro="">
      <xdr:nvCxnSpPr>
        <xdr:cNvPr id="66" name="Straight Arrow Connector 65">
          <a:extLst>
            <a:ext uri="{FF2B5EF4-FFF2-40B4-BE49-F238E27FC236}">
              <a16:creationId xmlns:a16="http://schemas.microsoft.com/office/drawing/2014/main" id="{654AABEF-383E-4884-A883-A034165F89D4}"/>
            </a:ext>
          </a:extLst>
        </xdr:cNvPr>
        <xdr:cNvCxnSpPr/>
      </xdr:nvCxnSpPr>
      <xdr:spPr>
        <a:xfrm flipV="1">
          <a:off x="1297935" y="4309311"/>
          <a:ext cx="73839" cy="376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65732</xdr:colOff>
      <xdr:row>25</xdr:row>
      <xdr:rowOff>64930</xdr:rowOff>
    </xdr:from>
    <xdr:to>
      <xdr:col>4</xdr:col>
      <xdr:colOff>361473</xdr:colOff>
      <xdr:row>25</xdr:row>
      <xdr:rowOff>64931</xdr:rowOff>
    </xdr:to>
    <xdr:cxnSp macro="">
      <xdr:nvCxnSpPr>
        <xdr:cNvPr id="67" name="Straight Arrow Connector 66">
          <a:extLst>
            <a:ext uri="{FF2B5EF4-FFF2-40B4-BE49-F238E27FC236}">
              <a16:creationId xmlns:a16="http://schemas.microsoft.com/office/drawing/2014/main" id="{C28A8F60-3E96-46A5-A7E1-401D92E0D954}"/>
            </a:ext>
          </a:extLst>
        </xdr:cNvPr>
        <xdr:cNvCxnSpPr/>
      </xdr:nvCxnSpPr>
      <xdr:spPr>
        <a:xfrm flipH="1" flipV="1">
          <a:off x="2466032" y="4151155"/>
          <a:ext cx="295741" cy="1"/>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323916</xdr:colOff>
      <xdr:row>24</xdr:row>
      <xdr:rowOff>95250</xdr:rowOff>
    </xdr:from>
    <xdr:to>
      <xdr:col>5</xdr:col>
      <xdr:colOff>327179</xdr:colOff>
      <xdr:row>26</xdr:row>
      <xdr:rowOff>26421</xdr:rowOff>
    </xdr:to>
    <xdr:sp macro="" textlink="">
      <xdr:nvSpPr>
        <xdr:cNvPr id="68" name="TextBox 67">
          <a:extLst>
            <a:ext uri="{FF2B5EF4-FFF2-40B4-BE49-F238E27FC236}">
              <a16:creationId xmlns:a16="http://schemas.microsoft.com/office/drawing/2014/main" id="{2DE1DA54-E0E0-4FB2-8B2E-0A7EFD63538F}"/>
            </a:ext>
          </a:extLst>
        </xdr:cNvPr>
        <xdr:cNvSpPr txBox="1"/>
      </xdr:nvSpPr>
      <xdr:spPr>
        <a:xfrm>
          <a:off x="2724216" y="4019550"/>
          <a:ext cx="603338" cy="255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F</a:t>
          </a:r>
        </a:p>
      </xdr:txBody>
    </xdr:sp>
    <xdr:clientData/>
  </xdr:twoCellAnchor>
  <xdr:oneCellAnchor>
    <xdr:from>
      <xdr:col>0</xdr:col>
      <xdr:colOff>40822</xdr:colOff>
      <xdr:row>59</xdr:row>
      <xdr:rowOff>40821</xdr:rowOff>
    </xdr:from>
    <xdr:ext cx="2510261" cy="496890"/>
    <xdr:pic>
      <xdr:nvPicPr>
        <xdr:cNvPr id="69" name="Picture 68">
          <a:hlinkClick xmlns:r="http://schemas.openxmlformats.org/officeDocument/2006/relationships" r:id="rId1"/>
          <a:extLst>
            <a:ext uri="{FF2B5EF4-FFF2-40B4-BE49-F238E27FC236}">
              <a16:creationId xmlns:a16="http://schemas.microsoft.com/office/drawing/2014/main" id="{041255DB-74EF-4D6B-9CF3-82F1B49394D4}"/>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0194471"/>
          <a:ext cx="2510261" cy="49689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abbottaerospace.com/wpdm-package/nasa-tm-x-73305-astronautics-structures-manual-volume-i"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D907-76F5-4D02-92A1-E2D2389815BB}">
  <sheetPr>
    <tabColor indexed="49"/>
  </sheetPr>
  <dimension ref="A1:GC111"/>
  <sheetViews>
    <sheetView tabSelected="1" view="pageBreakPreview" zoomScaleNormal="100" zoomScaleSheetLayoutView="100" workbookViewId="0">
      <selection activeCell="G103" sqref="G103"/>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AA-SM-026-054</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TRIANGLE DIST. LOAD,UPPER PEAK, FIXED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F13" s="54"/>
      <c r="G13" s="54"/>
      <c r="S13" s="46"/>
      <c r="T13" s="45"/>
    </row>
    <row r="14" spans="1:185" x14ac:dyDescent="0.2">
      <c r="E14" s="1"/>
      <c r="K14" s="23"/>
    </row>
    <row r="15" spans="1:185" x14ac:dyDescent="0.2">
      <c r="E15" s="1"/>
      <c r="F15" s="10" t="s">
        <v>56</v>
      </c>
      <c r="G15" s="6" t="s">
        <v>57</v>
      </c>
      <c r="H15" s="55">
        <v>19</v>
      </c>
      <c r="I15" s="5" t="s">
        <v>58</v>
      </c>
      <c r="K15" s="23"/>
      <c r="L15" s="41"/>
    </row>
    <row r="16" spans="1:185" x14ac:dyDescent="0.2">
      <c r="B16" s="1"/>
      <c r="C16" s="56"/>
      <c r="D16" s="1"/>
      <c r="E16" s="1"/>
      <c r="G16" s="6" t="s">
        <v>59</v>
      </c>
      <c r="H16" s="55">
        <v>6</v>
      </c>
      <c r="I16" s="5" t="s">
        <v>60</v>
      </c>
      <c r="K16" s="23"/>
      <c r="L16" s="57"/>
    </row>
    <row r="17" spans="1:171" s="41" customFormat="1" x14ac:dyDescent="0.2">
      <c r="A17" s="5"/>
      <c r="B17" s="5"/>
      <c r="C17" s="1"/>
      <c r="D17" s="1"/>
      <c r="E17" s="2"/>
      <c r="F17" s="23"/>
      <c r="G17" s="24" t="s">
        <v>61</v>
      </c>
      <c r="H17" s="58">
        <v>5</v>
      </c>
      <c r="I17" s="23" t="s">
        <v>60</v>
      </c>
      <c r="J17" s="23"/>
      <c r="K17" s="23"/>
      <c r="L17" s="57"/>
      <c r="N17" s="39"/>
      <c r="R17" s="45"/>
      <c r="S17" s="45"/>
      <c r="T17" s="47"/>
      <c r="U17" s="47"/>
      <c r="V17" s="47"/>
      <c r="W17" s="47"/>
      <c r="X17" s="47"/>
      <c r="Y17" s="47"/>
      <c r="Z17" s="47"/>
      <c r="AA17" s="47"/>
      <c r="AB17" s="47"/>
      <c r="AC17" s="47"/>
      <c r="AD17" s="47"/>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41" customFormat="1" x14ac:dyDescent="0.2">
      <c r="A18" s="5"/>
      <c r="B18" s="1"/>
      <c r="C18" s="5"/>
      <c r="D18" s="5"/>
      <c r="E18" s="5"/>
      <c r="F18" s="23"/>
      <c r="G18" s="24" t="s">
        <v>62</v>
      </c>
      <c r="H18" s="58">
        <v>10</v>
      </c>
      <c r="I18" s="23" t="s">
        <v>63</v>
      </c>
      <c r="J18" s="23"/>
      <c r="K18" s="23"/>
      <c r="L18" s="57"/>
      <c r="N18" s="39"/>
      <c r="R18" s="45"/>
      <c r="S18" s="45"/>
      <c r="T18" s="47"/>
      <c r="U18" s="47"/>
      <c r="V18" s="47"/>
      <c r="W18" s="47"/>
      <c r="X18" s="47"/>
      <c r="Y18" s="47"/>
      <c r="Z18" s="47"/>
      <c r="AA18" s="47"/>
      <c r="AB18" s="47"/>
      <c r="AC18" s="47"/>
      <c r="AD18" s="47"/>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41" customFormat="1" x14ac:dyDescent="0.2">
      <c r="A19" s="5"/>
      <c r="B19" s="5"/>
      <c r="C19" s="5"/>
      <c r="D19" s="5"/>
      <c r="E19" s="5"/>
      <c r="F19" s="23"/>
      <c r="G19" s="24" t="s">
        <v>64</v>
      </c>
      <c r="H19" s="59">
        <v>40</v>
      </c>
      <c r="I19" s="23" t="s">
        <v>60</v>
      </c>
      <c r="J19" s="23"/>
      <c r="K19" s="23"/>
      <c r="L19" s="57"/>
      <c r="N19" s="39"/>
      <c r="R19" s="45"/>
      <c r="S19" s="45"/>
      <c r="T19" s="47"/>
      <c r="U19" s="47"/>
      <c r="V19" s="47"/>
      <c r="W19" s="47"/>
      <c r="X19" s="47"/>
      <c r="Y19" s="47"/>
      <c r="Z19" s="47"/>
      <c r="AA19" s="47"/>
      <c r="AB19" s="47"/>
      <c r="AC19" s="47"/>
      <c r="AD19" s="47"/>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41" customFormat="1" x14ac:dyDescent="0.2">
      <c r="A20" s="5"/>
      <c r="B20" s="1"/>
      <c r="C20" s="5"/>
      <c r="D20" s="5"/>
      <c r="E20" s="5"/>
      <c r="F20" s="23"/>
      <c r="G20" s="60"/>
      <c r="H20" s="59"/>
      <c r="I20" s="61"/>
      <c r="J20" s="62"/>
      <c r="K20" s="23"/>
      <c r="N20" s="39"/>
      <c r="R20" s="45"/>
      <c r="S20" s="45"/>
      <c r="T20" s="47"/>
      <c r="U20" s="47"/>
      <c r="V20" s="47"/>
      <c r="W20" s="47"/>
      <c r="X20" s="47"/>
      <c r="Y20" s="47"/>
      <c r="Z20" s="47"/>
      <c r="AA20" s="47"/>
      <c r="AB20" s="47"/>
      <c r="AC20" s="47"/>
      <c r="AD20" s="47"/>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41" customFormat="1" x14ac:dyDescent="0.2">
      <c r="A21" s="5"/>
      <c r="B21" s="1"/>
      <c r="C21" s="5"/>
      <c r="D21" s="5"/>
      <c r="E21" s="5"/>
      <c r="F21" s="60"/>
      <c r="G21" s="63" t="s">
        <v>65</v>
      </c>
      <c r="H21" s="64">
        <v>5</v>
      </c>
      <c r="I21" s="65" t="s">
        <v>66</v>
      </c>
      <c r="J21" s="51"/>
      <c r="K21" s="23"/>
      <c r="N21" s="39"/>
      <c r="R21" s="45"/>
      <c r="S21" s="45"/>
      <c r="T21" s="47"/>
      <c r="U21" s="47"/>
      <c r="V21" s="47"/>
      <c r="W21" s="47"/>
      <c r="X21" s="47"/>
      <c r="Y21" s="47"/>
      <c r="Z21" s="47"/>
      <c r="AA21" s="47"/>
      <c r="AB21" s="47"/>
      <c r="AC21" s="47"/>
      <c r="AD21" s="47"/>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41" customFormat="1" x14ac:dyDescent="0.2">
      <c r="A22" s="5"/>
      <c r="B22" s="1"/>
      <c r="C22" s="56"/>
      <c r="D22" s="66"/>
      <c r="E22" s="67"/>
      <c r="F22" s="60"/>
      <c r="G22" s="24" t="s">
        <v>67</v>
      </c>
      <c r="H22" s="59">
        <v>54</v>
      </c>
      <c r="I22" s="23" t="s">
        <v>66</v>
      </c>
      <c r="J22" s="23"/>
      <c r="K22" s="23"/>
      <c r="N22" s="39"/>
      <c r="R22" s="45"/>
      <c r="S22" s="45"/>
      <c r="T22" s="47"/>
      <c r="U22" s="47"/>
      <c r="V22" s="47"/>
      <c r="W22" s="47"/>
      <c r="X22" s="47"/>
      <c r="Y22" s="47"/>
      <c r="Z22" s="47"/>
      <c r="AA22" s="47"/>
      <c r="AB22" s="47"/>
      <c r="AC22" s="47"/>
      <c r="AD22" s="47"/>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41" customFormat="1" x14ac:dyDescent="0.2">
      <c r="A23" s="5"/>
      <c r="B23" s="1"/>
      <c r="C23" s="1"/>
      <c r="D23" s="66"/>
      <c r="E23" s="67"/>
      <c r="F23" s="68"/>
      <c r="G23" s="23"/>
      <c r="H23" s="23"/>
      <c r="I23" s="23"/>
      <c r="J23" s="23"/>
      <c r="K23" s="23"/>
      <c r="N23" s="39"/>
      <c r="R23" s="45"/>
      <c r="S23" s="45"/>
      <c r="T23" s="47"/>
      <c r="U23" s="47"/>
      <c r="V23" s="47"/>
      <c r="W23" s="47"/>
      <c r="X23" s="47"/>
      <c r="Y23" s="47"/>
      <c r="Z23" s="47"/>
      <c r="AA23" s="47"/>
      <c r="AB23" s="47"/>
      <c r="AC23" s="47"/>
      <c r="AD23" s="47"/>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41" customFormat="1" x14ac:dyDescent="0.2">
      <c r="A24" s="5"/>
      <c r="B24" s="1"/>
      <c r="C24" s="1"/>
      <c r="D24" s="5"/>
      <c r="E24" s="5"/>
      <c r="F24" s="23"/>
      <c r="G24" s="60" t="s">
        <v>68</v>
      </c>
      <c r="H24" s="69">
        <f>H15+H16</f>
        <v>25</v>
      </c>
      <c r="I24" s="70" t="s">
        <v>69</v>
      </c>
      <c r="J24" s="23"/>
      <c r="K24" s="5"/>
      <c r="L24" s="23"/>
      <c r="N24" s="39"/>
      <c r="R24" s="45"/>
      <c r="S24" s="45"/>
      <c r="T24" s="47"/>
      <c r="U24" s="47"/>
      <c r="V24" s="47"/>
      <c r="W24" s="47"/>
      <c r="X24" s="47"/>
      <c r="Y24" s="47"/>
      <c r="Z24" s="47"/>
      <c r="AA24" s="47"/>
      <c r="AB24" s="47"/>
      <c r="AC24" s="47"/>
      <c r="AD24" s="47"/>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41" customFormat="1" x14ac:dyDescent="0.2">
      <c r="A25" s="23"/>
      <c r="B25" s="23"/>
      <c r="C25" s="23"/>
      <c r="D25" s="23"/>
      <c r="E25" s="23"/>
      <c r="F25" s="23"/>
      <c r="G25" s="24" t="s">
        <v>70</v>
      </c>
      <c r="H25" s="71">
        <f>H24-H17</f>
        <v>20</v>
      </c>
      <c r="I25" s="23" t="s">
        <v>60</v>
      </c>
      <c r="J25" s="23"/>
      <c r="K25" s="23"/>
      <c r="L25" s="23"/>
      <c r="N25" s="39"/>
      <c r="R25" s="45"/>
      <c r="S25" s="45"/>
      <c r="T25" s="47"/>
      <c r="U25" s="47"/>
      <c r="V25" s="47"/>
      <c r="W25" s="47"/>
      <c r="X25" s="47"/>
      <c r="Y25" s="47"/>
      <c r="Z25" s="47"/>
      <c r="AA25" s="47"/>
      <c r="AB25" s="47"/>
      <c r="AC25" s="47"/>
      <c r="AD25" s="47"/>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41" customFormat="1" x14ac:dyDescent="0.2">
      <c r="A26" s="23"/>
      <c r="B26" s="23"/>
      <c r="C26" s="23"/>
      <c r="D26" s="23"/>
      <c r="E26" s="23"/>
      <c r="F26" s="23"/>
      <c r="G26" s="23"/>
      <c r="H26" s="23"/>
      <c r="I26" s="23"/>
      <c r="J26" s="23"/>
      <c r="K26" s="23"/>
      <c r="L26" s="23"/>
      <c r="N26" s="39"/>
      <c r="R26" s="45"/>
      <c r="S26" s="45"/>
      <c r="T26" s="47"/>
      <c r="U26" s="47"/>
      <c r="V26" s="47"/>
      <c r="W26" s="47"/>
      <c r="X26" s="47"/>
      <c r="Y26" s="47"/>
      <c r="Z26" s="47"/>
      <c r="AA26" s="47"/>
      <c r="AB26" s="47"/>
      <c r="AC26" s="47"/>
      <c r="AD26" s="47"/>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41" customFormat="1" x14ac:dyDescent="0.2">
      <c r="A27" s="23"/>
      <c r="B27" s="23"/>
      <c r="C27" s="23"/>
      <c r="D27" s="23"/>
      <c r="E27" s="23"/>
      <c r="F27" s="23"/>
      <c r="G27" s="23"/>
      <c r="H27" s="23"/>
      <c r="I27" s="23"/>
      <c r="J27" s="23"/>
      <c r="K27" s="23"/>
      <c r="L27" s="23"/>
      <c r="N27" s="39"/>
      <c r="R27" s="45"/>
      <c r="S27" s="45"/>
      <c r="T27" s="47"/>
      <c r="U27" s="47"/>
      <c r="V27" s="47"/>
      <c r="W27" s="47"/>
      <c r="X27" s="47"/>
      <c r="Y27" s="47"/>
      <c r="Z27" s="47"/>
      <c r="AA27" s="47"/>
      <c r="AB27" s="47"/>
      <c r="AC27" s="47"/>
      <c r="AD27" s="47"/>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3"/>
      <c r="H28" s="23"/>
      <c r="I28" s="23"/>
      <c r="J28" s="23"/>
      <c r="K28" s="23"/>
    </row>
    <row r="29" spans="1:171" s="41" customFormat="1" x14ac:dyDescent="0.2">
      <c r="A29" s="23"/>
      <c r="B29" s="23"/>
      <c r="C29" s="23"/>
      <c r="D29" s="23"/>
      <c r="E29" s="23"/>
      <c r="F29" s="23"/>
      <c r="G29" s="23"/>
      <c r="H29" s="23"/>
      <c r="I29" s="23"/>
      <c r="J29" s="23"/>
      <c r="K29" s="23"/>
      <c r="L29" s="23"/>
      <c r="N29" s="39"/>
      <c r="R29" s="45"/>
      <c r="S29" s="45"/>
      <c r="T29" s="47"/>
      <c r="U29" s="47"/>
      <c r="V29" s="47"/>
      <c r="W29" s="47"/>
      <c r="X29" s="47"/>
      <c r="Y29" s="47"/>
      <c r="Z29" s="47"/>
      <c r="AA29" s="47"/>
      <c r="AB29" s="47"/>
      <c r="AC29" s="47"/>
      <c r="AD29" s="47"/>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41" customFormat="1" x14ac:dyDescent="0.2">
      <c r="A30" s="23"/>
      <c r="B30" s="23"/>
      <c r="C30" s="23"/>
      <c r="D30" s="23"/>
      <c r="E30" s="23"/>
      <c r="F30" s="23"/>
      <c r="G30" s="23"/>
      <c r="H30" s="23"/>
      <c r="I30" s="23"/>
      <c r="J30" s="23"/>
      <c r="K30" s="23"/>
      <c r="L30" s="23"/>
      <c r="N30" s="39"/>
      <c r="R30" s="45"/>
      <c r="S30" s="45"/>
      <c r="T30" s="47"/>
      <c r="U30" s="47"/>
      <c r="V30" s="47"/>
      <c r="W30" s="47"/>
      <c r="X30" s="47"/>
      <c r="Y30" s="47"/>
      <c r="Z30" s="47"/>
      <c r="AA30" s="47"/>
      <c r="AB30" s="47"/>
      <c r="AC30" s="47"/>
      <c r="AD30" s="47"/>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41" customFormat="1" x14ac:dyDescent="0.2">
      <c r="A31" s="5"/>
      <c r="B31" s="56" t="s">
        <v>71</v>
      </c>
      <c r="C31" s="23"/>
      <c r="D31" s="23"/>
      <c r="E31" s="23"/>
      <c r="F31" s="23"/>
      <c r="G31" s="23"/>
      <c r="H31" s="23"/>
      <c r="I31" s="23"/>
      <c r="J31" s="23"/>
      <c r="K31" s="23"/>
      <c r="L31" s="23"/>
      <c r="N31" s="39"/>
      <c r="R31" s="45"/>
      <c r="S31" s="45"/>
      <c r="T31" s="47"/>
      <c r="U31" s="47"/>
      <c r="V31" s="47"/>
      <c r="W31" s="47"/>
      <c r="X31" s="47"/>
      <c r="Y31" s="47"/>
      <c r="Z31" s="47"/>
      <c r="AA31" s="47"/>
      <c r="AB31" s="47"/>
      <c r="AC31" s="47"/>
      <c r="AD31" s="47"/>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41" customFormat="1" x14ac:dyDescent="0.2">
      <c r="A32" s="23"/>
      <c r="B32" s="23"/>
      <c r="C32" s="23"/>
      <c r="D32" s="23"/>
      <c r="E32" s="23"/>
      <c r="F32" s="23"/>
      <c r="G32" s="23"/>
      <c r="H32" s="23"/>
      <c r="I32" s="23"/>
      <c r="J32" s="23"/>
      <c r="K32" s="23"/>
      <c r="L32" s="23"/>
      <c r="N32" s="39"/>
      <c r="R32" s="45"/>
      <c r="S32" s="45"/>
      <c r="T32" s="47"/>
      <c r="U32" s="47"/>
      <c r="V32" s="47"/>
      <c r="W32" s="47"/>
      <c r="X32" s="47"/>
      <c r="Y32" s="47"/>
      <c r="Z32" s="47"/>
      <c r="AA32" s="47"/>
      <c r="AB32" s="47"/>
      <c r="AC32" s="47"/>
      <c r="AD32" s="47"/>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85" s="23" customFormat="1" x14ac:dyDescent="0.2">
      <c r="A33" s="6" t="s">
        <v>72</v>
      </c>
      <c r="B33" s="5" t="str">
        <f ca="1">[1]!xlv(B35)</f>
        <v>(I₂ × h) / (I₁ × L)</v>
      </c>
      <c r="E33" s="2" t="s">
        <v>74</v>
      </c>
      <c r="F33" s="73" t="str">
        <f ca="1">[1]!xlv(F35)</f>
        <v>w × (2 × a + c) × (a - c) / (6 × L) - MA / L - MF / L</v>
      </c>
      <c r="G33" s="74"/>
      <c r="L33" s="41"/>
      <c r="M33" s="41"/>
      <c r="N33" s="45"/>
      <c r="O33" s="45"/>
      <c r="P33" s="47"/>
      <c r="Q33" s="47"/>
      <c r="R33" s="47"/>
      <c r="S33" s="45"/>
      <c r="T33" s="47"/>
      <c r="U33" s="47"/>
      <c r="V33" s="47"/>
      <c r="W33" s="47"/>
      <c r="X33" s="47"/>
      <c r="Y33" s="47"/>
      <c r="Z33" s="47"/>
      <c r="AA33" s="47"/>
      <c r="AB33" s="47"/>
      <c r="AC33" s="47"/>
      <c r="AD33" s="47"/>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85" s="23" customFormat="1" x14ac:dyDescent="0.2">
      <c r="A34" s="6" t="s">
        <v>73</v>
      </c>
      <c r="B34" s="5" t="str">
        <f>[1]!xln(B35)</f>
        <v>(54 × 25) / (5 × 40)</v>
      </c>
      <c r="E34" s="6" t="s">
        <v>73</v>
      </c>
      <c r="F34" s="72" t="str">
        <f>[1]!xln(F35)</f>
        <v>10 × (2 × 19 + 5) × (19 - 5) / (6 × 40) - 432 / 40 - 262 / 40</v>
      </c>
      <c r="G34" s="5"/>
      <c r="H34" s="5"/>
      <c r="L34" s="41"/>
      <c r="M34" s="41"/>
      <c r="N34" s="45"/>
      <c r="O34" s="45"/>
      <c r="P34" s="47"/>
      <c r="Q34" s="47"/>
      <c r="R34" s="47"/>
      <c r="S34" s="45"/>
      <c r="T34" s="47"/>
      <c r="U34" s="47"/>
      <c r="V34" s="47"/>
      <c r="W34" s="47"/>
      <c r="X34" s="47"/>
      <c r="Y34" s="47"/>
      <c r="Z34" s="47"/>
      <c r="AA34" s="47"/>
      <c r="AB34" s="47"/>
      <c r="AC34" s="47"/>
      <c r="AD34" s="47"/>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85" s="23" customFormat="1" x14ac:dyDescent="0.2">
      <c r="A35" s="6" t="s">
        <v>72</v>
      </c>
      <c r="B35" s="72">
        <f>(H22*H24)/(H21*H19)</f>
        <v>6.75</v>
      </c>
      <c r="E35" s="2" t="s">
        <v>75</v>
      </c>
      <c r="F35" s="72">
        <f>H18*(2*H15+H17)*(H15-H17)/(6*H19)-B49/H19-B55/H19</f>
        <v>7.7334152839931143</v>
      </c>
      <c r="G35" s="5" t="s">
        <v>76</v>
      </c>
      <c r="L35" s="57"/>
      <c r="M35" s="41"/>
      <c r="N35" s="45"/>
      <c r="O35" s="45"/>
      <c r="P35" s="47"/>
      <c r="Q35" s="47"/>
      <c r="R35" s="47"/>
      <c r="S35" s="45"/>
      <c r="T35" s="47"/>
      <c r="U35" s="47"/>
      <c r="V35" s="47"/>
      <c r="W35" s="47"/>
      <c r="X35" s="47"/>
      <c r="Y35" s="47"/>
      <c r="Z35" s="47"/>
      <c r="AA35" s="47"/>
      <c r="AB35" s="47"/>
      <c r="AC35" s="47"/>
      <c r="AD35" s="47"/>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row>
    <row r="36" spans="1:185" s="23" customFormat="1" x14ac:dyDescent="0.2">
      <c r="A36" s="5"/>
      <c r="B36" s="5"/>
      <c r="C36" s="5"/>
      <c r="F36" s="5"/>
      <c r="G36" s="5"/>
      <c r="H36" s="5"/>
      <c r="I36" s="5"/>
      <c r="J36" s="5"/>
      <c r="K36" s="5"/>
      <c r="L36" s="39"/>
      <c r="M36" s="41"/>
      <c r="N36" s="41"/>
      <c r="O36" s="41"/>
      <c r="P36" s="45"/>
      <c r="Q36" s="45"/>
      <c r="R36" s="47"/>
      <c r="S36" s="47"/>
      <c r="T36" s="47"/>
      <c r="U36" s="47"/>
      <c r="V36" s="47"/>
      <c r="W36" s="47"/>
      <c r="X36" s="47"/>
      <c r="Y36" s="47"/>
      <c r="Z36" s="47"/>
      <c r="AA36" s="47"/>
      <c r="AB36" s="4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row>
    <row r="37" spans="1:185" s="23" customFormat="1" x14ac:dyDescent="0.2">
      <c r="A37" s="24" t="s">
        <v>77</v>
      </c>
      <c r="B37" s="76" t="str">
        <f ca="1">[1]!xlv(B39)</f>
        <v>(w / (60 × h² × (d - b)) × (5 × h × d⁴ - 3 × d⁵ - 20 × h × d × b³ - 12 × b⁴ × (d + h)))</v>
      </c>
      <c r="C37" s="76"/>
      <c r="D37" s="76"/>
      <c r="E37" s="76"/>
      <c r="F37" s="76"/>
      <c r="G37" s="76"/>
      <c r="H37" s="76"/>
      <c r="I37" s="76"/>
      <c r="J37" s="76"/>
      <c r="K37" s="5"/>
      <c r="L37" s="39"/>
      <c r="M37" s="41"/>
      <c r="N37" s="41"/>
      <c r="O37" s="41"/>
      <c r="P37" s="45"/>
      <c r="Q37" s="45"/>
      <c r="R37" s="47"/>
      <c r="S37" s="47"/>
      <c r="T37" s="47"/>
      <c r="U37" s="47"/>
      <c r="V37" s="47"/>
      <c r="W37" s="47"/>
      <c r="X37" s="47"/>
      <c r="Y37" s="47"/>
      <c r="Z37" s="47"/>
      <c r="AA37" s="47"/>
      <c r="AB37" s="47"/>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row>
    <row r="38" spans="1:185" s="23" customFormat="1" x14ac:dyDescent="0.2">
      <c r="A38" s="6" t="s">
        <v>73</v>
      </c>
      <c r="B38" s="76" t="str">
        <f>[1]!xln(B39)</f>
        <v>(10 / (60 × 25² × (20 - 6)) × (5 × 25 × 20⁴ - 3 × 20⁵ - 20 × 25 × 20 × 6³ - 12 × 6⁴ × (20 + 25)))</v>
      </c>
      <c r="C38" s="76"/>
      <c r="D38" s="76"/>
      <c r="E38" s="76"/>
      <c r="F38" s="76"/>
      <c r="G38" s="76"/>
      <c r="H38" s="76"/>
      <c r="I38" s="76"/>
      <c r="J38" s="76"/>
      <c r="L38" s="39"/>
      <c r="M38" s="41"/>
      <c r="N38" s="41"/>
      <c r="O38" s="41"/>
      <c r="P38" s="45"/>
      <c r="Q38" s="45"/>
      <c r="R38" s="47"/>
      <c r="S38" s="47"/>
      <c r="T38" s="47"/>
      <c r="U38" s="47"/>
      <c r="V38" s="47"/>
      <c r="W38" s="47"/>
      <c r="X38" s="47"/>
      <c r="Y38" s="47"/>
      <c r="Z38" s="47"/>
      <c r="AA38" s="47"/>
      <c r="AB38" s="47"/>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row>
    <row r="39" spans="1:185" s="23" customFormat="1" x14ac:dyDescent="0.2">
      <c r="A39" s="24" t="s">
        <v>77</v>
      </c>
      <c r="B39" s="77">
        <f>(H18/(60*H24^2*(H25-H16))*(5*H24*H25^4-3*H25^5-20*H24*H25*H16^3-12*H16^4*(H25+H24)))</f>
        <v>143.62209523809523</v>
      </c>
      <c r="C39" s="76"/>
      <c r="D39" s="76"/>
      <c r="E39" s="76"/>
      <c r="F39" s="76"/>
      <c r="G39" s="76"/>
      <c r="H39" s="76"/>
      <c r="I39" s="76"/>
      <c r="J39" s="76"/>
      <c r="M39" s="41"/>
      <c r="N39" s="39"/>
      <c r="O39" s="41"/>
      <c r="P39" s="41"/>
      <c r="Q39" s="41"/>
      <c r="R39" s="45"/>
      <c r="S39" s="45"/>
      <c r="T39" s="47"/>
      <c r="U39" s="47"/>
      <c r="V39" s="47"/>
      <c r="W39" s="47"/>
      <c r="X39" s="47"/>
      <c r="Y39" s="47"/>
      <c r="Z39" s="47"/>
      <c r="AA39" s="47"/>
      <c r="AB39" s="47"/>
      <c r="AC39" s="47"/>
      <c r="AD39" s="47"/>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row>
    <row r="40" spans="1:185" s="23" customFormat="1" x14ac:dyDescent="0.2">
      <c r="B40" s="76"/>
      <c r="C40" s="76"/>
      <c r="D40" s="76"/>
      <c r="E40" s="76"/>
      <c r="F40" s="76"/>
      <c r="G40" s="76"/>
      <c r="H40" s="76"/>
      <c r="I40" s="76"/>
      <c r="J40" s="76"/>
      <c r="M40" s="41"/>
      <c r="N40" s="39"/>
      <c r="O40" s="41"/>
      <c r="P40" s="41"/>
      <c r="Q40" s="41"/>
      <c r="R40" s="45"/>
      <c r="S40" s="45"/>
      <c r="T40" s="47"/>
      <c r="U40" s="47"/>
      <c r="V40" s="47"/>
      <c r="W40" s="47"/>
      <c r="X40" s="47"/>
      <c r="Y40" s="47"/>
      <c r="Z40" s="47"/>
      <c r="AA40" s="47"/>
      <c r="AB40" s="47"/>
      <c r="AC40" s="47"/>
      <c r="AD40" s="47"/>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row>
    <row r="41" spans="1:185" s="23" customFormat="1" x14ac:dyDescent="0.2">
      <c r="A41" s="24" t="s">
        <v>78</v>
      </c>
      <c r="B41" s="23" t="str">
        <f ca="1">[1]!xlv(B43)</f>
        <v>(w / (60 × h² × (a - c))) × ((15 × (h + c) × (a⁴ - c⁴)) - (12 × (a⁵ - c⁵)) - (20 × c × h × (a³ - c³)))</v>
      </c>
      <c r="D41" s="78"/>
      <c r="E41" s="66"/>
      <c r="H41" s="5"/>
      <c r="I41" s="5"/>
      <c r="J41" s="5"/>
      <c r="K41" s="5"/>
      <c r="M41" s="41"/>
      <c r="N41" s="39"/>
      <c r="O41" s="41"/>
      <c r="P41" s="41"/>
      <c r="Q41" s="41"/>
      <c r="R41" s="45"/>
      <c r="S41" s="45"/>
      <c r="T41" s="47"/>
      <c r="U41" s="47"/>
      <c r="V41" s="47"/>
      <c r="W41" s="47"/>
      <c r="X41" s="47"/>
      <c r="Y41" s="47"/>
      <c r="Z41" s="47"/>
      <c r="AA41" s="47"/>
      <c r="AB41" s="47"/>
      <c r="AC41" s="47"/>
      <c r="AD41" s="47"/>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row>
    <row r="42" spans="1:185" s="23" customFormat="1" x14ac:dyDescent="0.2">
      <c r="A42" s="24" t="s">
        <v>73</v>
      </c>
      <c r="B42" s="76" t="str">
        <f>[1]!xln(B43)</f>
        <v>(10 / (60 × 25² × (19 - 5))) × ((15 × (25 + 5) × (19⁴ - 5⁴)) - (12 × (19⁵ - 5⁵)) - (20 × 5 × 25 × (19³ - 5³)))</v>
      </c>
      <c r="D42" s="78"/>
      <c r="E42" s="66"/>
      <c r="H42" s="5"/>
      <c r="I42" s="5"/>
      <c r="J42" s="5"/>
      <c r="K42" s="5"/>
      <c r="M42" s="41"/>
      <c r="N42" s="39"/>
      <c r="O42" s="41"/>
      <c r="P42" s="41"/>
      <c r="Q42" s="41"/>
      <c r="R42" s="45"/>
      <c r="S42" s="45"/>
      <c r="T42" s="47"/>
      <c r="U42" s="47"/>
      <c r="V42" s="47"/>
      <c r="W42" s="47"/>
      <c r="X42" s="47"/>
      <c r="Y42" s="47"/>
      <c r="Z42" s="47"/>
      <c r="AA42" s="47"/>
      <c r="AB42" s="47"/>
      <c r="AC42" s="47"/>
      <c r="AD42" s="47"/>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row>
    <row r="43" spans="1:185" s="23" customFormat="1" x14ac:dyDescent="0.2">
      <c r="A43" s="24" t="s">
        <v>78</v>
      </c>
      <c r="B43" s="77">
        <f>(H18/(60*H24^2*(H15-H17)))*((15*(H24+H17)*(H15^4-H17^4))-(12*(H15^5-H17^5))-(20*H17*H24*(H15^3-H17^3)))</f>
        <v>225.76213333333331</v>
      </c>
      <c r="I43" s="5"/>
      <c r="J43" s="5"/>
      <c r="K43" s="5"/>
      <c r="M43" s="41"/>
      <c r="N43" s="39"/>
      <c r="O43" s="41"/>
      <c r="P43" s="41"/>
      <c r="Q43" s="41"/>
      <c r="R43" s="45"/>
      <c r="S43" s="45"/>
      <c r="T43" s="47"/>
      <c r="U43" s="47"/>
      <c r="V43" s="47"/>
      <c r="W43" s="47"/>
      <c r="X43" s="47"/>
      <c r="Y43" s="47"/>
      <c r="Z43" s="47"/>
      <c r="AA43" s="47"/>
      <c r="AB43" s="47"/>
      <c r="AC43" s="47"/>
      <c r="AD43" s="47"/>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85" s="23" customFormat="1" ht="12.75" customHeight="1" x14ac:dyDescent="0.2">
      <c r="C44" s="76"/>
      <c r="D44" s="76"/>
      <c r="E44" s="76"/>
      <c r="F44" s="76"/>
      <c r="G44" s="76"/>
      <c r="H44" s="76"/>
      <c r="I44" s="76"/>
      <c r="J44" s="76"/>
      <c r="K44" s="5"/>
      <c r="M44" s="41"/>
      <c r="N44" s="39"/>
      <c r="O44" s="41"/>
      <c r="P44" s="41"/>
      <c r="Q44" s="41"/>
      <c r="R44" s="45"/>
      <c r="S44" s="45"/>
      <c r="T44" s="47"/>
      <c r="U44" s="47"/>
      <c r="V44" s="47"/>
      <c r="W44" s="47"/>
      <c r="X44" s="47"/>
      <c r="Y44" s="47"/>
      <c r="Z44" s="47"/>
      <c r="AA44" s="47"/>
      <c r="AB44" s="47"/>
      <c r="AC44" s="47"/>
      <c r="AD44" s="47"/>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85" s="23" customFormat="1" ht="14.25" x14ac:dyDescent="0.25">
      <c r="A45" s="2" t="s">
        <v>79</v>
      </c>
      <c r="B45" s="33" t="str">
        <f ca="1">[1]!xlv(B49)</f>
        <v>(3 × K + 1) × (((w × (2 × a² - (a × c) - c²)) / 6) - X₁₁) / (2 × (6 × K + 1)) + (X₁₂ / 2) × ((1 / (K + 2)) + ((3 × K) / (6 × K + 1))) + X₁₁</v>
      </c>
      <c r="C45" s="33"/>
      <c r="D45" s="33"/>
      <c r="E45" s="33"/>
      <c r="F45" s="33"/>
      <c r="G45" s="33"/>
      <c r="H45" s="33"/>
      <c r="I45" s="33"/>
      <c r="J45" s="33"/>
      <c r="K45" s="5"/>
      <c r="M45" s="41"/>
      <c r="N45" s="39"/>
      <c r="O45" s="41"/>
      <c r="P45" s="41"/>
      <c r="Q45" s="41"/>
      <c r="R45" s="45"/>
      <c r="S45" s="45"/>
      <c r="T45" s="47"/>
      <c r="U45" s="47"/>
      <c r="V45" s="47"/>
      <c r="W45" s="47"/>
      <c r="X45" s="47"/>
      <c r="Y45" s="47"/>
      <c r="Z45" s="47"/>
      <c r="AA45" s="47"/>
      <c r="AB45" s="47"/>
      <c r="AC45" s="47"/>
      <c r="AD45" s="47"/>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5"/>
      <c r="FQ45" s="5"/>
      <c r="FR45" s="5"/>
      <c r="FS45" s="5"/>
      <c r="FT45" s="5"/>
      <c r="FU45" s="5"/>
      <c r="FV45" s="5"/>
      <c r="FW45" s="5"/>
      <c r="FX45" s="5"/>
      <c r="FY45" s="5"/>
      <c r="FZ45" s="5"/>
      <c r="GA45" s="5"/>
      <c r="GB45" s="5"/>
      <c r="GC45" s="5"/>
    </row>
    <row r="46" spans="1:185" s="23" customFormat="1" x14ac:dyDescent="0.2">
      <c r="B46" s="33"/>
      <c r="C46" s="33"/>
      <c r="D46" s="33"/>
      <c r="E46" s="33"/>
      <c r="F46" s="33"/>
      <c r="G46" s="33"/>
      <c r="H46" s="33"/>
      <c r="I46" s="33"/>
      <c r="J46" s="33"/>
      <c r="K46" s="5"/>
      <c r="M46" s="41"/>
      <c r="N46" s="39"/>
      <c r="O46" s="41"/>
      <c r="P46" s="41"/>
      <c r="Q46" s="41"/>
      <c r="R46" s="45"/>
      <c r="S46" s="45"/>
      <c r="T46" s="47"/>
      <c r="U46" s="47"/>
      <c r="V46" s="47"/>
      <c r="W46" s="47"/>
      <c r="X46" s="47"/>
      <c r="Y46" s="47"/>
      <c r="Z46" s="47"/>
      <c r="AA46" s="47"/>
      <c r="AB46" s="47"/>
      <c r="AC46" s="47"/>
      <c r="AD46" s="47"/>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5"/>
      <c r="FQ46" s="5"/>
      <c r="FR46" s="5"/>
      <c r="FS46" s="5"/>
      <c r="FT46" s="5"/>
      <c r="FU46" s="5"/>
      <c r="FV46" s="5"/>
      <c r="FW46" s="5"/>
      <c r="FX46" s="5"/>
      <c r="FY46" s="5"/>
      <c r="FZ46" s="5"/>
      <c r="GA46" s="5"/>
      <c r="GB46" s="5"/>
      <c r="GC46" s="5"/>
    </row>
    <row r="47" spans="1:185" s="23" customFormat="1" x14ac:dyDescent="0.2">
      <c r="A47" s="6" t="s">
        <v>73</v>
      </c>
      <c r="B47" s="33" t="str">
        <f>[1]!xln(B49)</f>
        <v>(3 × 6.75 + 1) × (((10 × (2 × 19² - (19 × 5) - 5²)) / 6) - 144) / (2 × (6 × 6.75 + 1)) + (226 / 2) × ((1 / (6.75 + 2)) + ((3 × 6.75) / (6 × 6.75 + 1))) + 144</v>
      </c>
      <c r="C47" s="33"/>
      <c r="D47" s="33"/>
      <c r="E47" s="33"/>
      <c r="F47" s="33"/>
      <c r="G47" s="33"/>
      <c r="H47" s="33"/>
      <c r="I47" s="33"/>
      <c r="J47" s="33"/>
      <c r="K47" s="5"/>
      <c r="M47" s="41"/>
      <c r="N47" s="39"/>
      <c r="O47" s="41"/>
      <c r="P47" s="41"/>
      <c r="Q47" s="41"/>
      <c r="R47" s="45"/>
      <c r="S47" s="45"/>
      <c r="T47" s="47"/>
      <c r="U47" s="47"/>
      <c r="V47" s="47"/>
      <c r="W47" s="47"/>
      <c r="X47" s="47"/>
      <c r="Y47" s="47"/>
      <c r="Z47" s="47"/>
      <c r="AA47" s="47"/>
      <c r="AB47" s="47"/>
      <c r="AC47" s="47"/>
      <c r="AD47" s="47"/>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5"/>
      <c r="FQ47" s="5"/>
      <c r="FR47" s="5"/>
      <c r="FS47" s="5"/>
      <c r="FT47" s="5"/>
      <c r="FU47" s="5"/>
      <c r="FV47" s="5"/>
      <c r="FW47" s="5"/>
      <c r="FX47" s="5"/>
      <c r="FY47" s="5"/>
      <c r="FZ47" s="5"/>
      <c r="GA47" s="5"/>
      <c r="GB47" s="5"/>
      <c r="GC47" s="5"/>
    </row>
    <row r="48" spans="1:185" s="23" customFormat="1" x14ac:dyDescent="0.2">
      <c r="A48" s="5"/>
      <c r="B48" s="33"/>
      <c r="C48" s="33"/>
      <c r="D48" s="33"/>
      <c r="E48" s="33"/>
      <c r="F48" s="33"/>
      <c r="G48" s="33"/>
      <c r="H48" s="33"/>
      <c r="I48" s="33"/>
      <c r="J48" s="33"/>
      <c r="V48" s="47"/>
      <c r="W48" s="47"/>
      <c r="X48" s="47"/>
      <c r="Y48" s="47"/>
      <c r="Z48" s="47"/>
      <c r="AA48" s="47"/>
      <c r="AB48" s="47"/>
      <c r="AC48" s="47"/>
      <c r="AD48" s="47"/>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5"/>
      <c r="FQ48" s="5"/>
      <c r="FR48" s="5"/>
      <c r="FS48" s="5"/>
      <c r="FT48" s="5"/>
      <c r="FU48" s="5"/>
      <c r="FV48" s="5"/>
      <c r="FW48" s="5"/>
      <c r="FX48" s="5"/>
      <c r="FY48" s="5"/>
      <c r="FZ48" s="5"/>
      <c r="GA48" s="5"/>
      <c r="GB48" s="5"/>
      <c r="GC48" s="5"/>
    </row>
    <row r="49" spans="1:185" s="23" customFormat="1" ht="14.25" x14ac:dyDescent="0.25">
      <c r="A49" s="2" t="s">
        <v>79</v>
      </c>
      <c r="B49" s="77">
        <f>(3*B35+1)*(((H18*(2*H15^2-(H15*H17)-H17^2))/6)-B39)/(2*(6*B35+1))+(B43/2)*((1/(B35+2))+((3*B35)/(6*B35+1)))+B39</f>
        <v>431.71010193918528</v>
      </c>
      <c r="C49" s="23" t="s">
        <v>80</v>
      </c>
      <c r="V49" s="47"/>
      <c r="W49" s="47"/>
      <c r="X49" s="47"/>
      <c r="Y49" s="47"/>
      <c r="Z49" s="47"/>
      <c r="AA49" s="47"/>
      <c r="AB49" s="47"/>
      <c r="AC49" s="47"/>
      <c r="AD49" s="47"/>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5"/>
      <c r="FQ49" s="5"/>
      <c r="FR49" s="5"/>
      <c r="FS49" s="5"/>
      <c r="FT49" s="5"/>
      <c r="FU49" s="5"/>
      <c r="FV49" s="5"/>
      <c r="FW49" s="5"/>
      <c r="FX49" s="5"/>
      <c r="FY49" s="5"/>
      <c r="FZ49" s="5"/>
      <c r="GA49" s="5"/>
      <c r="GB49" s="5"/>
      <c r="GC49" s="5"/>
    </row>
    <row r="51" spans="1:185" ht="14.25" x14ac:dyDescent="0.25">
      <c r="A51" s="2" t="s">
        <v>81</v>
      </c>
      <c r="B51" s="33" t="str">
        <f ca="1">[1]!xlv(B55)</f>
        <v>(3 × K + 1) × (((w × (2 × a² - (a × c) - c²)) / 6) - X₁₁) / (2 × (6 × K + 1)) - (X₁₂ / 2) × ((1 / (K + 2)) - ((3 × K) / (6 × K + 1)))</v>
      </c>
      <c r="C51" s="33"/>
      <c r="D51" s="33"/>
      <c r="E51" s="33"/>
      <c r="F51" s="33"/>
      <c r="G51" s="33"/>
      <c r="H51" s="33"/>
      <c r="I51" s="33"/>
      <c r="J51" s="33"/>
    </row>
    <row r="52" spans="1:185" x14ac:dyDescent="0.2">
      <c r="B52" s="33"/>
      <c r="C52" s="33"/>
      <c r="D52" s="33"/>
      <c r="E52" s="33"/>
      <c r="F52" s="33"/>
      <c r="G52" s="33"/>
      <c r="H52" s="33"/>
      <c r="I52" s="33"/>
      <c r="J52" s="33"/>
    </row>
    <row r="53" spans="1:185" x14ac:dyDescent="0.2">
      <c r="A53" s="6" t="s">
        <v>73</v>
      </c>
      <c r="B53" s="79" t="str">
        <f>[1]!xln(B55)</f>
        <v>(3 × 6.75 + 1) × (((10 × (2 × 19² - (19 × 5) - 5²)) / 6) - 144) / (2 × (6 × 6.75 + 1)) - (226 / 2) × ((1 / (6.75 + 2)) - ((3 × 6.75) / (6 × 6.75 + 1)))</v>
      </c>
      <c r="C53" s="79"/>
      <c r="D53" s="79"/>
      <c r="E53" s="79"/>
      <c r="F53" s="79"/>
      <c r="G53" s="79"/>
      <c r="H53" s="79"/>
      <c r="I53" s="79"/>
      <c r="J53" s="79"/>
    </row>
    <row r="54" spans="1:185" x14ac:dyDescent="0.2">
      <c r="A54" s="23"/>
      <c r="B54" s="79"/>
      <c r="C54" s="79"/>
      <c r="D54" s="79"/>
      <c r="E54" s="79"/>
      <c r="F54" s="79"/>
      <c r="G54" s="79"/>
      <c r="H54" s="79"/>
      <c r="I54" s="79"/>
      <c r="J54" s="79"/>
    </row>
    <row r="55" spans="1:185" s="23" customFormat="1" ht="14.25" x14ac:dyDescent="0.25">
      <c r="A55" s="2" t="s">
        <v>81</v>
      </c>
      <c r="B55" s="72">
        <f>(3*B35+1)*(((H18*(2*H15^2-(H15*H17)-H17^2))/6)-B39)/(2*(6*B35+1))-(B43/2)*((1/(B35+2))-((3*B35)/(6*B35+1)))</f>
        <v>262.28662003442344</v>
      </c>
      <c r="C55" s="5" t="s">
        <v>80</v>
      </c>
      <c r="M55" s="41"/>
      <c r="N55" s="39"/>
      <c r="O55" s="41"/>
      <c r="P55" s="41"/>
      <c r="Q55" s="41"/>
      <c r="R55" s="45"/>
      <c r="S55" s="45"/>
      <c r="T55" s="47"/>
      <c r="U55" s="47"/>
      <c r="V55" s="47"/>
      <c r="W55" s="47"/>
      <c r="X55" s="47"/>
      <c r="Y55" s="47"/>
      <c r="Z55" s="47"/>
      <c r="AA55" s="47"/>
      <c r="AB55" s="47"/>
      <c r="AC55" s="47"/>
      <c r="AD55" s="47"/>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5"/>
      <c r="FQ55" s="5"/>
      <c r="FR55" s="5"/>
      <c r="FS55" s="5"/>
      <c r="FT55" s="5"/>
      <c r="FU55" s="5"/>
      <c r="FV55" s="5"/>
      <c r="FW55" s="5"/>
      <c r="FX55" s="5"/>
      <c r="FY55" s="5"/>
      <c r="FZ55" s="5"/>
      <c r="GA55" s="5"/>
      <c r="GB55" s="5"/>
      <c r="GC55" s="5"/>
    </row>
    <row r="56" spans="1:185" s="23" customFormat="1" x14ac:dyDescent="0.2">
      <c r="A56" s="2"/>
      <c r="B56" s="72"/>
      <c r="C56" s="5"/>
      <c r="M56" s="41"/>
      <c r="N56" s="39"/>
      <c r="O56" s="41"/>
      <c r="P56" s="41"/>
      <c r="Q56" s="41"/>
      <c r="R56" s="45"/>
      <c r="S56" s="45"/>
      <c r="T56" s="47"/>
      <c r="U56" s="47"/>
      <c r="V56" s="47"/>
      <c r="W56" s="47"/>
      <c r="X56" s="47"/>
      <c r="Y56" s="47"/>
      <c r="Z56" s="47"/>
      <c r="AA56" s="47"/>
      <c r="AB56" s="47"/>
      <c r="AC56" s="47"/>
      <c r="AD56" s="47"/>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5"/>
      <c r="FQ56" s="5"/>
      <c r="FR56" s="5"/>
      <c r="FS56" s="5"/>
      <c r="FT56" s="5"/>
      <c r="FU56" s="5"/>
      <c r="FV56" s="5"/>
      <c r="FW56" s="5"/>
      <c r="FX56" s="5"/>
      <c r="FY56" s="5"/>
      <c r="FZ56" s="5"/>
      <c r="GA56" s="5"/>
      <c r="GB56" s="5"/>
      <c r="GC56" s="5"/>
    </row>
    <row r="57" spans="1:185" s="23" customFormat="1" x14ac:dyDescent="0.2">
      <c r="A57" s="87"/>
      <c r="B57" s="87"/>
      <c r="C57" s="87"/>
      <c r="D57" s="87"/>
      <c r="E57" s="87"/>
      <c r="F57" s="87"/>
      <c r="G57" s="87"/>
      <c r="H57" s="87"/>
      <c r="I57" s="87"/>
      <c r="J57" s="87"/>
      <c r="K57" s="87"/>
      <c r="M57" s="41"/>
      <c r="N57" s="39"/>
      <c r="O57" s="41"/>
      <c r="P57" s="41"/>
      <c r="Q57" s="41"/>
      <c r="R57" s="45"/>
      <c r="S57" s="45"/>
      <c r="T57" s="47"/>
      <c r="U57" s="47"/>
      <c r="V57" s="47"/>
      <c r="W57" s="47"/>
      <c r="X57" s="47"/>
      <c r="Y57" s="47"/>
      <c r="Z57" s="47"/>
      <c r="AA57" s="47"/>
      <c r="AB57" s="47"/>
      <c r="AC57" s="47"/>
      <c r="AD57" s="47"/>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88" t="s">
        <v>82</v>
      </c>
      <c r="B58" s="89"/>
      <c r="C58" s="89"/>
      <c r="D58" s="89"/>
      <c r="E58" s="89"/>
      <c r="F58" s="89"/>
      <c r="G58" s="90"/>
      <c r="H58" s="90"/>
      <c r="I58" s="90"/>
      <c r="J58" s="90"/>
      <c r="K58" s="91"/>
      <c r="M58" s="41"/>
      <c r="N58" s="39"/>
      <c r="O58" s="41"/>
      <c r="P58" s="41"/>
      <c r="Q58" s="41"/>
      <c r="R58" s="45"/>
      <c r="S58" s="45"/>
      <c r="T58" s="47"/>
      <c r="U58" s="47"/>
      <c r="V58" s="47"/>
      <c r="W58" s="47"/>
      <c r="X58" s="47"/>
      <c r="Y58" s="47"/>
      <c r="Z58" s="47"/>
      <c r="AA58" s="47"/>
      <c r="AB58" s="47"/>
      <c r="AC58" s="47"/>
      <c r="AD58" s="47"/>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92"/>
      <c r="B59" s="92"/>
      <c r="C59" s="92"/>
      <c r="D59" s="93"/>
      <c r="E59" s="93"/>
      <c r="F59" s="94" t="s">
        <v>83</v>
      </c>
      <c r="G59" s="80" t="s">
        <v>84</v>
      </c>
      <c r="H59" s="95"/>
      <c r="I59" s="96"/>
      <c r="J59" s="96"/>
      <c r="K59" s="97"/>
      <c r="M59" s="41"/>
      <c r="N59" s="39"/>
      <c r="O59" s="41"/>
      <c r="P59" s="41"/>
      <c r="Q59" s="41"/>
      <c r="R59" s="45"/>
      <c r="S59" s="45"/>
      <c r="T59" s="47"/>
      <c r="U59" s="47"/>
      <c r="V59" s="47"/>
      <c r="W59" s="47"/>
      <c r="X59" s="47"/>
      <c r="Y59" s="47"/>
      <c r="Z59" s="47"/>
      <c r="AA59" s="47"/>
      <c r="AB59" s="47"/>
      <c r="AC59" s="47"/>
      <c r="AD59" s="47"/>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row r="60" spans="1:185" x14ac:dyDescent="0.2">
      <c r="A60" s="16"/>
      <c r="E60" s="6" t="s">
        <v>1</v>
      </c>
      <c r="F60" s="7" t="str">
        <f>$C$1</f>
        <v>S. Abbott</v>
      </c>
      <c r="H60" s="10"/>
      <c r="I60" s="6" t="s">
        <v>50</v>
      </c>
      <c r="J60" s="11" t="str">
        <f>$G$2</f>
        <v>AA-SM-026-054</v>
      </c>
      <c r="K60" s="12"/>
    </row>
    <row r="61" spans="1:185" x14ac:dyDescent="0.2">
      <c r="E61" s="6" t="s">
        <v>2</v>
      </c>
      <c r="F61" s="10" t="str">
        <f>$C$2</f>
        <v>R. Abbott</v>
      </c>
      <c r="H61" s="10"/>
      <c r="I61" s="6" t="s">
        <v>51</v>
      </c>
      <c r="J61" s="12" t="str">
        <f>$G$3</f>
        <v>A</v>
      </c>
      <c r="K61" s="12"/>
    </row>
    <row r="62" spans="1:185" s="23" customFormat="1" x14ac:dyDescent="0.2">
      <c r="A62" s="5"/>
      <c r="B62" s="5"/>
      <c r="C62" s="5"/>
      <c r="D62" s="5"/>
      <c r="E62" s="6" t="s">
        <v>3</v>
      </c>
      <c r="F62" s="10" t="str">
        <f>$C$3</f>
        <v>27/08/2017</v>
      </c>
      <c r="G62" s="5"/>
      <c r="H62" s="10"/>
      <c r="I62" s="6" t="s">
        <v>52</v>
      </c>
      <c r="J62" s="7" t="str">
        <f>L62&amp;" of "&amp;$G$1</f>
        <v xml:space="preserve"> of 1</v>
      </c>
      <c r="K62" s="10"/>
      <c r="M62" s="41"/>
      <c r="N62" s="39"/>
      <c r="O62" s="41"/>
      <c r="P62" s="41"/>
      <c r="Q62" s="41"/>
      <c r="R62" s="45"/>
      <c r="S62" s="45"/>
      <c r="T62" s="47"/>
      <c r="U62" s="47"/>
      <c r="V62" s="47"/>
      <c r="W62" s="47"/>
      <c r="X62" s="47"/>
      <c r="Y62" s="47"/>
      <c r="Z62" s="47"/>
      <c r="AA62" s="47"/>
      <c r="AB62" s="47"/>
      <c r="AC62" s="47"/>
      <c r="AD62" s="47"/>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5"/>
      <c r="FQ62" s="5"/>
      <c r="FR62" s="5"/>
      <c r="FS62" s="5"/>
      <c r="FT62" s="5"/>
      <c r="FU62" s="5"/>
      <c r="FV62" s="5"/>
      <c r="FW62" s="5"/>
      <c r="FX62" s="5"/>
      <c r="FY62" s="5"/>
      <c r="FZ62" s="5"/>
      <c r="GA62" s="5"/>
      <c r="GB62" s="5"/>
      <c r="GC62" s="5"/>
    </row>
    <row r="63" spans="1:185" s="23" customFormat="1" x14ac:dyDescent="0.2">
      <c r="A63" s="5"/>
      <c r="B63" s="5"/>
      <c r="C63" s="5"/>
      <c r="D63" s="5"/>
      <c r="E63" s="6" t="s">
        <v>53</v>
      </c>
      <c r="F63" s="10" t="str">
        <f>$C$5</f>
        <v>STANDARD SPREADSHEET METHOD</v>
      </c>
      <c r="G63" s="5"/>
      <c r="H63" s="5"/>
      <c r="I63" s="14"/>
      <c r="J63" s="7"/>
      <c r="K63" s="5"/>
      <c r="M63" s="41"/>
      <c r="N63" s="39"/>
      <c r="O63" s="41"/>
      <c r="P63" s="41"/>
      <c r="Q63" s="41"/>
      <c r="R63" s="45"/>
      <c r="S63" s="45"/>
      <c r="T63" s="47"/>
      <c r="U63" s="47"/>
      <c r="V63" s="47"/>
      <c r="W63" s="47"/>
      <c r="X63" s="47"/>
      <c r="Y63" s="47"/>
      <c r="Z63" s="47"/>
      <c r="AA63" s="47"/>
      <c r="AB63" s="47"/>
      <c r="AC63" s="47"/>
      <c r="AD63" s="47"/>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5"/>
      <c r="FQ63" s="5"/>
      <c r="FR63" s="5"/>
      <c r="FS63" s="5"/>
      <c r="FT63" s="5"/>
      <c r="FU63" s="5"/>
      <c r="FV63" s="5"/>
      <c r="FW63" s="5"/>
      <c r="FX63" s="5"/>
      <c r="FY63" s="5"/>
      <c r="FZ63" s="5"/>
      <c r="GA63" s="5"/>
      <c r="GB63" s="5"/>
      <c r="GC63" s="5"/>
    </row>
    <row r="64" spans="1:185" s="23" customFormat="1" ht="15.75" x14ac:dyDescent="0.25">
      <c r="A64" s="51"/>
      <c r="B64" s="15" t="str">
        <f>$G$4</f>
        <v>FRAMEWORK ANALYSIS - VERTICAL TRIANGLE DIST. LOAD,UPPER PEAK, FIXED SUPPORT</v>
      </c>
      <c r="C64" s="51"/>
      <c r="D64" s="51"/>
      <c r="E64" s="51"/>
      <c r="F64" s="51"/>
      <c r="G64" s="51"/>
      <c r="H64" s="51"/>
      <c r="I64" s="51"/>
      <c r="J64" s="51"/>
      <c r="K64" s="51"/>
      <c r="M64" s="41"/>
      <c r="N64" s="39"/>
      <c r="O64" s="41"/>
      <c r="P64" s="41"/>
      <c r="Q64" s="41"/>
      <c r="R64" s="45"/>
      <c r="S64" s="45"/>
      <c r="T64" s="47"/>
      <c r="U64" s="47"/>
      <c r="V64" s="47"/>
      <c r="W64" s="47"/>
      <c r="X64" s="47"/>
      <c r="Y64" s="47"/>
      <c r="Z64" s="47"/>
      <c r="AA64" s="47"/>
      <c r="AB64" s="47"/>
      <c r="AC64" s="47"/>
      <c r="AD64" s="47"/>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5"/>
      <c r="FQ64" s="5"/>
      <c r="FR64" s="5"/>
      <c r="FS64" s="5"/>
      <c r="FT64" s="5"/>
      <c r="FU64" s="5"/>
      <c r="FV64" s="5"/>
      <c r="FW64" s="5"/>
      <c r="FX64" s="5"/>
      <c r="FY64" s="5"/>
      <c r="FZ64" s="5"/>
      <c r="GA64" s="5"/>
      <c r="GB64" s="5"/>
      <c r="GC64" s="5"/>
    </row>
    <row r="65" spans="1:185" s="23" customFormat="1" x14ac:dyDescent="0.2">
      <c r="A65" s="52"/>
      <c r="B65" s="53" t="s">
        <v>54</v>
      </c>
      <c r="C65" s="53"/>
      <c r="D65" s="53"/>
      <c r="E65" s="52" t="s">
        <v>55</v>
      </c>
      <c r="F65" s="54"/>
      <c r="G65" s="6"/>
      <c r="H65" s="81"/>
      <c r="I65" s="5"/>
      <c r="J65" s="5"/>
      <c r="M65" s="41"/>
      <c r="N65" s="39"/>
      <c r="O65" s="41"/>
      <c r="P65" s="41"/>
      <c r="Q65" s="41"/>
      <c r="R65" s="45"/>
      <c r="S65" s="45"/>
      <c r="T65" s="47"/>
      <c r="U65" s="47"/>
      <c r="V65" s="47"/>
      <c r="W65" s="47"/>
      <c r="X65" s="47"/>
      <c r="Y65" s="47"/>
      <c r="Z65" s="47"/>
      <c r="AA65" s="47"/>
      <c r="AB65" s="47"/>
      <c r="AC65" s="47"/>
      <c r="AD65" s="47"/>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5"/>
      <c r="FQ65" s="5"/>
      <c r="FR65" s="5"/>
      <c r="FS65" s="5"/>
      <c r="FT65" s="5"/>
      <c r="FU65" s="5"/>
      <c r="FV65" s="5"/>
      <c r="FW65" s="5"/>
      <c r="FX65" s="5"/>
      <c r="FY65" s="5"/>
      <c r="FZ65" s="5"/>
      <c r="GA65" s="5"/>
      <c r="GB65" s="5"/>
      <c r="GC65" s="5"/>
    </row>
    <row r="66" spans="1:185" s="23" customFormat="1" x14ac:dyDescent="0.2">
      <c r="A66" s="5"/>
      <c r="B66" s="5"/>
      <c r="C66" s="5"/>
      <c r="D66" s="5"/>
      <c r="E66" s="5"/>
      <c r="F66" s="5"/>
      <c r="G66" s="5"/>
      <c r="H66" s="5"/>
      <c r="I66" s="5"/>
      <c r="J66" s="5"/>
      <c r="M66" s="41"/>
      <c r="N66" s="39"/>
      <c r="O66" s="41"/>
      <c r="P66" s="41"/>
      <c r="Q66" s="41"/>
      <c r="R66" s="45"/>
      <c r="S66" s="45"/>
      <c r="T66" s="47"/>
      <c r="U66" s="47"/>
      <c r="V66" s="47"/>
      <c r="W66" s="47"/>
      <c r="X66" s="47"/>
      <c r="Y66" s="47"/>
      <c r="Z66" s="47"/>
      <c r="AA66" s="47"/>
      <c r="AB66" s="47"/>
      <c r="AC66" s="47"/>
      <c r="AD66" s="47"/>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5"/>
      <c r="FQ66" s="5"/>
      <c r="FR66" s="5"/>
      <c r="FS66" s="5"/>
      <c r="FT66" s="5"/>
      <c r="FU66" s="5"/>
      <c r="FV66" s="5"/>
      <c r="FW66" s="5"/>
      <c r="FX66" s="5"/>
      <c r="FY66" s="5"/>
      <c r="FZ66" s="5"/>
      <c r="GA66" s="5"/>
      <c r="GB66" s="5"/>
      <c r="GC66" s="5"/>
    </row>
    <row r="67" spans="1:185" s="23" customFormat="1" ht="14.25" x14ac:dyDescent="0.25">
      <c r="A67" s="2" t="s">
        <v>85</v>
      </c>
      <c r="B67" s="23" t="str">
        <f ca="1">[1]!xlv(B69)</f>
        <v>(w × (a - c)) / 2 - HF</v>
      </c>
      <c r="C67" s="5"/>
      <c r="D67" s="5"/>
      <c r="E67" s="5"/>
      <c r="F67" s="5"/>
      <c r="G67" s="5"/>
      <c r="H67" s="5"/>
      <c r="I67" s="5"/>
      <c r="J67" s="5"/>
      <c r="M67" s="41"/>
      <c r="N67" s="39"/>
      <c r="O67" s="41"/>
      <c r="P67" s="41"/>
      <c r="Q67" s="41"/>
      <c r="R67" s="45"/>
      <c r="S67" s="45"/>
      <c r="T67" s="47"/>
      <c r="U67" s="47"/>
      <c r="V67" s="47"/>
      <c r="W67" s="47"/>
      <c r="X67" s="47"/>
      <c r="Y67" s="47"/>
      <c r="Z67" s="47"/>
      <c r="AA67" s="47"/>
      <c r="AB67" s="47"/>
      <c r="AC67" s="47"/>
      <c r="AD67" s="47"/>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5"/>
      <c r="FQ67" s="5"/>
      <c r="FR67" s="5"/>
      <c r="FS67" s="5"/>
      <c r="FT67" s="5"/>
      <c r="FU67" s="5"/>
      <c r="FV67" s="5"/>
      <c r="FW67" s="5"/>
      <c r="FX67" s="5"/>
      <c r="FY67" s="5"/>
      <c r="FZ67" s="5"/>
      <c r="GA67" s="5"/>
      <c r="GB67" s="5"/>
      <c r="GC67" s="5"/>
    </row>
    <row r="68" spans="1:185" s="23" customFormat="1" x14ac:dyDescent="0.2">
      <c r="A68" s="6" t="s">
        <v>73</v>
      </c>
      <c r="B68" s="23" t="str">
        <f>[1]!xln(B69)</f>
        <v>(10 × (19 - 5)) / 2 - 20.2</v>
      </c>
      <c r="C68" s="5"/>
      <c r="D68" s="5"/>
      <c r="E68" s="5"/>
      <c r="F68" s="5"/>
      <c r="G68" s="5"/>
      <c r="H68" s="5"/>
      <c r="I68" s="5"/>
      <c r="J68" s="5"/>
      <c r="M68" s="41"/>
      <c r="N68" s="39"/>
      <c r="O68" s="41"/>
      <c r="P68" s="41"/>
      <c r="Q68" s="41"/>
      <c r="R68" s="45"/>
      <c r="S68" s="45"/>
      <c r="T68" s="47"/>
      <c r="U68" s="47"/>
      <c r="V68" s="47"/>
      <c r="W68" s="47"/>
      <c r="X68" s="47"/>
      <c r="Y68" s="47"/>
      <c r="Z68" s="47"/>
      <c r="AA68" s="47"/>
      <c r="AB68" s="47"/>
      <c r="AC68" s="47"/>
      <c r="AD68" s="47"/>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5"/>
      <c r="FQ68" s="5"/>
      <c r="FR68" s="5"/>
      <c r="FS68" s="5"/>
      <c r="FT68" s="5"/>
      <c r="FU68" s="5"/>
      <c r="FV68" s="5"/>
      <c r="FW68" s="5"/>
      <c r="FX68" s="5"/>
      <c r="FY68" s="5"/>
      <c r="FZ68" s="5"/>
      <c r="GA68" s="5"/>
      <c r="GB68" s="5"/>
      <c r="GC68" s="5"/>
    </row>
    <row r="69" spans="1:185" s="23" customFormat="1" ht="14.25" x14ac:dyDescent="0.25">
      <c r="A69" s="2" t="s">
        <v>85</v>
      </c>
      <c r="B69" s="77">
        <f>(H18*(H15-H17))/2-B73</f>
        <v>49.838615771428572</v>
      </c>
      <c r="C69" s="5" t="s">
        <v>76</v>
      </c>
      <c r="H69" s="5"/>
      <c r="I69" s="5"/>
      <c r="J69" s="5"/>
      <c r="K69" s="5"/>
      <c r="M69" s="41"/>
      <c r="N69" s="39"/>
      <c r="O69" s="41"/>
      <c r="P69" s="41"/>
      <c r="Q69" s="41"/>
      <c r="R69" s="45"/>
      <c r="S69" s="45"/>
      <c r="T69" s="47"/>
      <c r="U69" s="47"/>
      <c r="V69" s="47"/>
      <c r="W69" s="47"/>
      <c r="X69" s="47"/>
      <c r="Y69" s="47"/>
      <c r="Z69" s="47"/>
      <c r="AA69" s="47"/>
      <c r="AB69" s="47"/>
      <c r="AC69" s="47"/>
      <c r="AD69" s="47"/>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5"/>
      <c r="FQ69" s="5"/>
      <c r="FR69" s="5"/>
      <c r="FS69" s="5"/>
      <c r="FT69" s="5"/>
      <c r="FU69" s="5"/>
      <c r="FV69" s="5"/>
      <c r="FW69" s="5"/>
      <c r="FX69" s="5"/>
      <c r="FY69" s="5"/>
      <c r="FZ69" s="5"/>
      <c r="GA69" s="5"/>
      <c r="GB69" s="5"/>
      <c r="GC69" s="5"/>
    </row>
    <row r="70" spans="1:185" s="23" customFormat="1" x14ac:dyDescent="0.2">
      <c r="A70" s="5"/>
      <c r="C70" s="5"/>
      <c r="H70" s="5"/>
      <c r="I70" s="5"/>
      <c r="J70" s="5"/>
      <c r="K70" s="5"/>
      <c r="M70" s="41"/>
      <c r="N70" s="39"/>
      <c r="O70" s="41"/>
      <c r="P70" s="41"/>
      <c r="Q70" s="41"/>
      <c r="R70" s="45"/>
      <c r="S70" s="45"/>
      <c r="T70" s="47"/>
      <c r="U70" s="47"/>
      <c r="V70" s="47"/>
      <c r="W70" s="47"/>
      <c r="X70" s="47"/>
      <c r="Y70" s="47"/>
      <c r="Z70" s="47"/>
      <c r="AA70" s="47"/>
      <c r="AB70" s="47"/>
      <c r="AC70" s="47"/>
      <c r="AD70" s="47"/>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5"/>
      <c r="FQ70" s="5"/>
      <c r="FR70" s="5"/>
      <c r="FS70" s="5"/>
      <c r="FT70" s="5"/>
      <c r="FU70" s="5"/>
      <c r="FV70" s="5"/>
      <c r="FW70" s="5"/>
      <c r="FX70" s="5"/>
      <c r="FY70" s="5"/>
      <c r="FZ70" s="5"/>
      <c r="GA70" s="5"/>
      <c r="GB70" s="5"/>
      <c r="GC70" s="5"/>
    </row>
    <row r="71" spans="1:185" s="23" customFormat="1" ht="14.25" x14ac:dyDescent="0.25">
      <c r="A71" s="2" t="s">
        <v>86</v>
      </c>
      <c r="B71" s="23" t="str">
        <f ca="1">[1]!xlv(B73)</f>
        <v>w × (2 × a² - (a × c) - c²) / (12 × h) - X₁₁ / (2 × h) + X₁₂ × (K - 1) / (2 × h × (K + 2))</v>
      </c>
      <c r="C71" s="5"/>
      <c r="H71" s="5"/>
      <c r="I71" s="5"/>
      <c r="J71" s="5"/>
      <c r="M71" s="41"/>
      <c r="N71" s="39"/>
      <c r="O71" s="41"/>
      <c r="P71" s="41"/>
      <c r="Q71" s="41"/>
      <c r="R71" s="45"/>
      <c r="S71" s="45"/>
      <c r="T71" s="47"/>
      <c r="U71" s="47"/>
      <c r="V71" s="47"/>
      <c r="W71" s="47"/>
      <c r="X71" s="47"/>
      <c r="Y71" s="47"/>
      <c r="Z71" s="47"/>
      <c r="AA71" s="47"/>
      <c r="AB71" s="47"/>
      <c r="AC71" s="47"/>
      <c r="AD71" s="47"/>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5"/>
      <c r="FQ71" s="5"/>
      <c r="FR71" s="5"/>
      <c r="FS71" s="5"/>
      <c r="FT71" s="5"/>
      <c r="FU71" s="5"/>
      <c r="FV71" s="5"/>
      <c r="FW71" s="5"/>
      <c r="FX71" s="5"/>
      <c r="FY71" s="5"/>
      <c r="FZ71" s="5"/>
      <c r="GA71" s="5"/>
      <c r="GB71" s="5"/>
      <c r="GC71" s="5"/>
    </row>
    <row r="72" spans="1:185" s="23" customFormat="1" x14ac:dyDescent="0.2">
      <c r="A72" s="6" t="s">
        <v>73</v>
      </c>
      <c r="B72" s="23" t="str">
        <f>[1]!xln(B73)</f>
        <v>10 × (2 × 19² - (19 × 5) - 5²) / (12 × 25) - 144 / (2 × 25) + 226 × (6.75 - 1) / (2 × 25 × (6.75 + 2))</v>
      </c>
      <c r="C72" s="5"/>
      <c r="D72" s="5"/>
      <c r="E72" s="5"/>
      <c r="F72" s="5"/>
      <c r="G72" s="5"/>
      <c r="H72" s="5"/>
      <c r="I72" s="5"/>
      <c r="J72" s="5"/>
      <c r="M72" s="41"/>
      <c r="N72" s="39"/>
      <c r="O72" s="41"/>
      <c r="P72" s="41"/>
      <c r="Q72" s="41"/>
      <c r="R72" s="45"/>
      <c r="S72" s="45"/>
      <c r="T72" s="47"/>
      <c r="U72" s="47"/>
      <c r="V72" s="47"/>
      <c r="W72" s="47"/>
      <c r="X72" s="47"/>
      <c r="Y72" s="47"/>
      <c r="Z72" s="47"/>
      <c r="AA72" s="47"/>
      <c r="AB72" s="47"/>
      <c r="AC72" s="47"/>
      <c r="AD72" s="47"/>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5"/>
      <c r="FQ72" s="5"/>
      <c r="FR72" s="5"/>
      <c r="FS72" s="5"/>
      <c r="FT72" s="5"/>
      <c r="FU72" s="5"/>
      <c r="FV72" s="5"/>
      <c r="FW72" s="5"/>
      <c r="FX72" s="5"/>
      <c r="FY72" s="5"/>
      <c r="FZ72" s="5"/>
      <c r="GA72" s="5"/>
      <c r="GB72" s="5"/>
      <c r="GC72" s="5"/>
    </row>
    <row r="73" spans="1:185" s="23" customFormat="1" ht="14.25" x14ac:dyDescent="0.25">
      <c r="A73" s="2" t="s">
        <v>86</v>
      </c>
      <c r="B73" s="77">
        <f>H18*(2*H15^2-(H15*H17)-H17^2)/(12*H24)-B39/(2*H24)+B43*(B35-1)/(2*H24*(B35+2))</f>
        <v>20.161384228571428</v>
      </c>
      <c r="C73" s="5" t="s">
        <v>76</v>
      </c>
      <c r="D73" s="5"/>
      <c r="E73" s="5"/>
      <c r="F73" s="5"/>
      <c r="G73" s="5"/>
      <c r="H73" s="81"/>
      <c r="I73" s="5"/>
      <c r="J73" s="5"/>
      <c r="M73" s="41"/>
      <c r="N73" s="39"/>
      <c r="O73" s="41"/>
      <c r="P73" s="41"/>
      <c r="Q73" s="41"/>
      <c r="R73" s="45"/>
      <c r="S73" s="45"/>
      <c r="T73" s="47"/>
      <c r="U73" s="47"/>
      <c r="V73" s="47"/>
      <c r="W73" s="47"/>
      <c r="X73" s="47"/>
      <c r="Y73" s="47"/>
      <c r="Z73" s="47"/>
      <c r="AA73" s="47"/>
      <c r="AB73" s="47"/>
      <c r="AC73" s="47"/>
      <c r="AD73" s="47"/>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5"/>
      <c r="FQ73" s="5"/>
      <c r="FR73" s="5"/>
      <c r="FS73" s="5"/>
      <c r="FT73" s="5"/>
      <c r="FU73" s="5"/>
      <c r="FV73" s="5"/>
      <c r="FW73" s="5"/>
      <c r="FX73" s="5"/>
      <c r="FY73" s="5"/>
      <c r="FZ73" s="5"/>
      <c r="GA73" s="5"/>
      <c r="GB73" s="5"/>
      <c r="GC73" s="5"/>
    </row>
    <row r="74" spans="1:185" s="23" customFormat="1" x14ac:dyDescent="0.2">
      <c r="A74" s="5"/>
      <c r="B74" s="5"/>
      <c r="C74" s="5"/>
      <c r="D74" s="5"/>
      <c r="E74" s="5"/>
      <c r="F74" s="5"/>
      <c r="G74" s="5"/>
      <c r="H74" s="81"/>
      <c r="I74" s="5"/>
      <c r="J74" s="5"/>
      <c r="M74" s="41"/>
      <c r="N74" s="39"/>
      <c r="O74" s="41"/>
      <c r="P74" s="41"/>
      <c r="Q74" s="41"/>
      <c r="R74" s="45"/>
      <c r="S74" s="45"/>
      <c r="T74" s="47"/>
      <c r="U74" s="47"/>
      <c r="V74" s="47"/>
      <c r="W74" s="47"/>
      <c r="X74" s="47"/>
      <c r="Y74" s="47"/>
      <c r="Z74" s="47"/>
      <c r="AA74" s="47"/>
      <c r="AB74" s="47"/>
      <c r="AC74" s="47"/>
      <c r="AD74" s="47"/>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5"/>
      <c r="FQ74" s="5"/>
      <c r="FR74" s="5"/>
      <c r="FS74" s="5"/>
      <c r="FT74" s="5"/>
      <c r="FU74" s="5"/>
      <c r="FV74" s="5"/>
      <c r="FW74" s="5"/>
      <c r="FX74" s="5"/>
      <c r="FY74" s="5"/>
      <c r="FZ74" s="5"/>
      <c r="GA74" s="5"/>
      <c r="GB74" s="5"/>
      <c r="GC74" s="5"/>
    </row>
    <row r="75" spans="1:185" s="23" customFormat="1" x14ac:dyDescent="0.2">
      <c r="A75" s="5"/>
      <c r="B75" s="5"/>
      <c r="C75" s="5"/>
      <c r="D75" s="5"/>
      <c r="E75" s="5"/>
      <c r="F75" s="5"/>
      <c r="G75" s="5"/>
      <c r="H75" s="82"/>
      <c r="I75" s="83"/>
      <c r="J75" s="5"/>
      <c r="K75" s="5"/>
      <c r="M75" s="41"/>
      <c r="N75" s="39"/>
      <c r="O75" s="41"/>
      <c r="P75" s="41"/>
      <c r="Q75" s="41"/>
      <c r="R75" s="45"/>
      <c r="S75" s="45"/>
      <c r="T75" s="47"/>
      <c r="U75" s="47"/>
      <c r="V75" s="47"/>
      <c r="W75" s="47"/>
      <c r="X75" s="47"/>
      <c r="Y75" s="47"/>
      <c r="Z75" s="47"/>
      <c r="AA75" s="47"/>
      <c r="AB75" s="47"/>
      <c r="AC75" s="47"/>
      <c r="AD75" s="47"/>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5"/>
      <c r="FQ75" s="5"/>
      <c r="FR75" s="5"/>
      <c r="FS75" s="5"/>
      <c r="FT75" s="5"/>
      <c r="FU75" s="5"/>
      <c r="FV75" s="5"/>
      <c r="FW75" s="5"/>
      <c r="FX75" s="5"/>
      <c r="FY75" s="5"/>
      <c r="FZ75" s="5"/>
      <c r="GA75" s="5"/>
      <c r="GB75" s="5"/>
      <c r="GC75" s="5"/>
    </row>
    <row r="76" spans="1:185" s="23" customFormat="1" x14ac:dyDescent="0.2">
      <c r="A76" s="5"/>
      <c r="B76" s="5"/>
      <c r="C76" s="5"/>
      <c r="D76" s="5"/>
      <c r="E76" s="5"/>
      <c r="F76" s="5"/>
      <c r="G76" s="5"/>
      <c r="H76" s="81"/>
      <c r="I76" s="5"/>
      <c r="J76" s="5"/>
      <c r="M76" s="41"/>
      <c r="N76" s="39"/>
      <c r="O76" s="41"/>
      <c r="P76" s="41"/>
      <c r="Q76" s="41"/>
      <c r="R76" s="45"/>
      <c r="S76" s="45"/>
      <c r="T76" s="47"/>
      <c r="U76" s="47"/>
      <c r="V76" s="47"/>
      <c r="W76" s="47"/>
      <c r="X76" s="47"/>
      <c r="Y76" s="47"/>
      <c r="Z76" s="47"/>
      <c r="AA76" s="47"/>
      <c r="AB76" s="47"/>
      <c r="AC76" s="47"/>
      <c r="AD76" s="47"/>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5"/>
      <c r="FQ76" s="5"/>
      <c r="FR76" s="5"/>
      <c r="FS76" s="5"/>
      <c r="FT76" s="5"/>
      <c r="FU76" s="5"/>
      <c r="FV76" s="5"/>
      <c r="FW76" s="5"/>
      <c r="FX76" s="5"/>
      <c r="FY76" s="5"/>
      <c r="FZ76" s="5"/>
      <c r="GA76" s="5"/>
      <c r="GB76" s="5"/>
      <c r="GC76" s="5"/>
    </row>
    <row r="77" spans="1:185" s="23" customFormat="1" x14ac:dyDescent="0.2">
      <c r="A77" s="5"/>
      <c r="B77" s="5"/>
      <c r="C77" s="5"/>
      <c r="D77" s="5"/>
      <c r="E77" s="5"/>
      <c r="F77" s="5"/>
      <c r="G77" s="5"/>
      <c r="H77" s="82"/>
      <c r="I77" s="5"/>
      <c r="J77" s="5"/>
      <c r="M77" s="41"/>
      <c r="N77" s="39"/>
      <c r="O77" s="41"/>
      <c r="P77" s="41"/>
      <c r="Q77" s="41"/>
      <c r="R77" s="45"/>
      <c r="S77" s="45"/>
      <c r="T77" s="47"/>
      <c r="U77" s="47"/>
      <c r="V77" s="47"/>
      <c r="W77" s="47"/>
      <c r="X77" s="47"/>
      <c r="Y77" s="47"/>
      <c r="Z77" s="47"/>
      <c r="AA77" s="47"/>
      <c r="AB77" s="47"/>
      <c r="AC77" s="47"/>
      <c r="AD77" s="47"/>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5"/>
      <c r="FQ77" s="5"/>
      <c r="FR77" s="5"/>
      <c r="FS77" s="5"/>
      <c r="FT77" s="5"/>
      <c r="FU77" s="5"/>
      <c r="FV77" s="5"/>
      <c r="FW77" s="5"/>
      <c r="FX77" s="5"/>
      <c r="FY77" s="5"/>
      <c r="FZ77" s="5"/>
      <c r="GA77" s="5"/>
      <c r="GB77" s="5"/>
      <c r="GC77" s="5"/>
    </row>
    <row r="78" spans="1:185" s="23" customFormat="1" x14ac:dyDescent="0.2">
      <c r="A78" s="5"/>
      <c r="B78" s="5"/>
      <c r="C78" s="5"/>
      <c r="D78" s="5"/>
      <c r="E78" s="5"/>
      <c r="F78" s="5"/>
      <c r="G78" s="5"/>
      <c r="H78" s="82"/>
      <c r="I78" s="84"/>
      <c r="J78" s="75"/>
      <c r="M78" s="41"/>
      <c r="N78" s="39"/>
      <c r="O78" s="41"/>
      <c r="P78" s="41"/>
      <c r="Q78" s="41"/>
      <c r="R78" s="45"/>
      <c r="S78" s="45"/>
      <c r="T78" s="47"/>
      <c r="U78" s="47"/>
      <c r="V78" s="47"/>
      <c r="W78" s="47"/>
      <c r="X78" s="47"/>
      <c r="Y78" s="47"/>
      <c r="Z78" s="47"/>
      <c r="AA78" s="47"/>
      <c r="AB78" s="47"/>
      <c r="AC78" s="47"/>
      <c r="AD78" s="47"/>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5"/>
      <c r="FQ78" s="5"/>
      <c r="FR78" s="5"/>
      <c r="FS78" s="5"/>
      <c r="FT78" s="5"/>
      <c r="FU78" s="5"/>
      <c r="FV78" s="5"/>
      <c r="FW78" s="5"/>
      <c r="FX78" s="5"/>
      <c r="FY78" s="5"/>
      <c r="FZ78" s="5"/>
      <c r="GA78" s="5"/>
      <c r="GB78" s="5"/>
      <c r="GC78" s="5"/>
    </row>
    <row r="79" spans="1:185" s="23" customFormat="1" x14ac:dyDescent="0.2">
      <c r="I79" s="85"/>
      <c r="J79" s="1"/>
      <c r="M79" s="41"/>
      <c r="N79" s="39"/>
      <c r="O79" s="41"/>
      <c r="P79" s="41"/>
      <c r="Q79" s="41"/>
      <c r="R79" s="45"/>
      <c r="S79" s="45"/>
      <c r="T79" s="47"/>
      <c r="U79" s="47"/>
      <c r="V79" s="47"/>
      <c r="W79" s="47"/>
      <c r="X79" s="47"/>
      <c r="Y79" s="47"/>
      <c r="Z79" s="47"/>
      <c r="AA79" s="47"/>
      <c r="AB79" s="47"/>
      <c r="AC79" s="47"/>
      <c r="AD79" s="47"/>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5"/>
      <c r="FQ79" s="5"/>
      <c r="FR79" s="5"/>
      <c r="FS79" s="5"/>
      <c r="FT79" s="5"/>
      <c r="FU79" s="5"/>
      <c r="FV79" s="5"/>
      <c r="FW79" s="5"/>
      <c r="FX79" s="5"/>
      <c r="FY79" s="5"/>
      <c r="FZ79" s="5"/>
      <c r="GA79" s="5"/>
      <c r="GB79" s="5"/>
      <c r="GC79" s="5"/>
    </row>
    <row r="80" spans="1:185" s="23" customFormat="1" x14ac:dyDescent="0.2">
      <c r="M80" s="41"/>
      <c r="N80" s="39"/>
      <c r="O80" s="41"/>
      <c r="P80" s="41"/>
      <c r="Q80" s="41"/>
      <c r="R80" s="45"/>
      <c r="S80" s="45"/>
      <c r="T80" s="47"/>
      <c r="U80" s="47"/>
      <c r="V80" s="47"/>
      <c r="W80" s="47"/>
      <c r="X80" s="47"/>
      <c r="Y80" s="47"/>
      <c r="Z80" s="47"/>
      <c r="AA80" s="47"/>
      <c r="AB80" s="47"/>
      <c r="AC80" s="47"/>
      <c r="AD80" s="47"/>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5"/>
      <c r="FQ80" s="5"/>
      <c r="FR80" s="5"/>
      <c r="FS80" s="5"/>
      <c r="FT80" s="5"/>
      <c r="FU80" s="5"/>
      <c r="FV80" s="5"/>
      <c r="FW80" s="5"/>
      <c r="FX80" s="5"/>
      <c r="FY80" s="5"/>
      <c r="FZ80" s="5"/>
      <c r="GA80" s="5"/>
      <c r="GB80" s="5"/>
      <c r="GC80" s="5"/>
    </row>
    <row r="81" spans="1:185" s="23" customFormat="1" x14ac:dyDescent="0.2">
      <c r="A81" s="5"/>
      <c r="B81" s="56"/>
      <c r="M81" s="41"/>
      <c r="N81" s="39"/>
      <c r="O81" s="41"/>
      <c r="P81" s="41"/>
      <c r="Q81" s="41"/>
      <c r="R81" s="45"/>
      <c r="S81" s="45"/>
      <c r="T81" s="47"/>
      <c r="U81" s="47"/>
      <c r="V81" s="47"/>
      <c r="W81" s="47"/>
      <c r="X81" s="47"/>
      <c r="Y81" s="47"/>
      <c r="Z81" s="47"/>
      <c r="AA81" s="47"/>
      <c r="AB81" s="47"/>
      <c r="AC81" s="47"/>
      <c r="AD81" s="47"/>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5"/>
      <c r="FQ81" s="5"/>
      <c r="FR81" s="5"/>
      <c r="FS81" s="5"/>
      <c r="FT81" s="5"/>
      <c r="FU81" s="5"/>
      <c r="FV81" s="5"/>
      <c r="FW81" s="5"/>
      <c r="FX81" s="5"/>
      <c r="FY81" s="5"/>
      <c r="FZ81" s="5"/>
      <c r="GA81" s="5"/>
      <c r="GB81" s="5"/>
      <c r="GC81" s="5"/>
    </row>
    <row r="82" spans="1:185" s="23" customFormat="1" x14ac:dyDescent="0.2">
      <c r="A82" s="5"/>
      <c r="B82" s="5"/>
      <c r="C82" s="5"/>
      <c r="D82" s="5"/>
      <c r="E82" s="5"/>
      <c r="F82" s="5"/>
      <c r="G82" s="5"/>
      <c r="H82" s="5"/>
      <c r="M82" s="41"/>
      <c r="N82" s="39"/>
      <c r="O82" s="41"/>
      <c r="P82" s="41"/>
      <c r="Q82" s="41"/>
      <c r="R82" s="45"/>
      <c r="S82" s="45"/>
      <c r="T82" s="47"/>
      <c r="U82" s="47"/>
      <c r="V82" s="47"/>
      <c r="W82" s="47"/>
      <c r="X82" s="47"/>
      <c r="Y82" s="47"/>
      <c r="Z82" s="47"/>
      <c r="AA82" s="47"/>
      <c r="AB82" s="47"/>
      <c r="AC82" s="47"/>
      <c r="AD82" s="47"/>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5"/>
      <c r="FQ82" s="5"/>
      <c r="FR82" s="5"/>
      <c r="FS82" s="5"/>
      <c r="FT82" s="5"/>
      <c r="FU82" s="5"/>
      <c r="FV82" s="5"/>
      <c r="FW82" s="5"/>
      <c r="FX82" s="5"/>
      <c r="FY82" s="5"/>
      <c r="FZ82" s="5"/>
      <c r="GA82" s="5"/>
      <c r="GB82" s="5"/>
      <c r="GC82" s="5"/>
    </row>
    <row r="83" spans="1:185" s="23" customFormat="1" x14ac:dyDescent="0.2">
      <c r="A83" s="5"/>
      <c r="B83" s="5"/>
      <c r="C83" s="5"/>
      <c r="D83" s="5"/>
      <c r="E83" s="5"/>
      <c r="F83" s="5"/>
      <c r="G83" s="5"/>
      <c r="H83" s="5"/>
      <c r="M83" s="41"/>
      <c r="N83" s="39"/>
      <c r="O83" s="41"/>
      <c r="P83" s="41"/>
      <c r="Q83" s="41"/>
      <c r="R83" s="45"/>
      <c r="S83" s="45"/>
      <c r="T83" s="47"/>
      <c r="U83" s="47"/>
      <c r="V83" s="47"/>
      <c r="W83" s="47"/>
      <c r="X83" s="47"/>
      <c r="Y83" s="47"/>
      <c r="Z83" s="47"/>
      <c r="AA83" s="47"/>
      <c r="AB83" s="47"/>
      <c r="AC83" s="47"/>
      <c r="AD83" s="47"/>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5"/>
      <c r="FQ83" s="5"/>
      <c r="FR83" s="5"/>
      <c r="FS83" s="5"/>
      <c r="FT83" s="5"/>
      <c r="FU83" s="5"/>
      <c r="FV83" s="5"/>
      <c r="FW83" s="5"/>
      <c r="FX83" s="5"/>
      <c r="FY83" s="5"/>
      <c r="FZ83" s="5"/>
      <c r="GA83" s="5"/>
      <c r="GB83" s="5"/>
      <c r="GC83" s="5"/>
    </row>
    <row r="84" spans="1:185" s="23" customFormat="1" x14ac:dyDescent="0.2">
      <c r="M84" s="41"/>
      <c r="N84" s="39"/>
      <c r="O84" s="41"/>
      <c r="P84" s="41"/>
      <c r="Q84" s="41"/>
      <c r="R84" s="45"/>
      <c r="S84" s="45"/>
      <c r="T84" s="47"/>
      <c r="U84" s="47"/>
      <c r="V84" s="47"/>
      <c r="W84" s="47"/>
      <c r="X84" s="47"/>
      <c r="Y84" s="47"/>
      <c r="Z84" s="47"/>
      <c r="AA84" s="47"/>
      <c r="AB84" s="47"/>
      <c r="AC84" s="47"/>
      <c r="AD84" s="47"/>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5"/>
      <c r="FQ84" s="5"/>
      <c r="FR84" s="5"/>
      <c r="FS84" s="5"/>
      <c r="FT84" s="5"/>
      <c r="FU84" s="5"/>
      <c r="FV84" s="5"/>
      <c r="FW84" s="5"/>
      <c r="FX84" s="5"/>
      <c r="FY84" s="5"/>
      <c r="FZ84" s="5"/>
      <c r="GA84" s="5"/>
      <c r="GB84" s="5"/>
      <c r="GC84" s="5"/>
    </row>
    <row r="85" spans="1:185" s="23" customFormat="1" x14ac:dyDescent="0.2">
      <c r="A85" s="6"/>
      <c r="B85" s="5"/>
      <c r="M85" s="41"/>
      <c r="N85" s="39"/>
      <c r="O85" s="41"/>
      <c r="P85" s="41"/>
      <c r="Q85" s="41"/>
      <c r="R85" s="45"/>
      <c r="S85" s="45"/>
      <c r="T85" s="47"/>
      <c r="U85" s="47"/>
      <c r="V85" s="47"/>
      <c r="W85" s="47"/>
      <c r="X85" s="47"/>
      <c r="Y85" s="47"/>
      <c r="Z85" s="47"/>
      <c r="AA85" s="47"/>
      <c r="AB85" s="47"/>
      <c r="AC85" s="47"/>
      <c r="AD85" s="47"/>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5"/>
      <c r="FQ85" s="5"/>
      <c r="FR85" s="5"/>
      <c r="FS85" s="5"/>
      <c r="FT85" s="5"/>
      <c r="FU85" s="5"/>
      <c r="FV85" s="5"/>
      <c r="FW85" s="5"/>
      <c r="FX85" s="5"/>
      <c r="FY85" s="5"/>
      <c r="FZ85" s="5"/>
      <c r="GA85" s="5"/>
      <c r="GB85" s="5"/>
      <c r="GC85" s="5"/>
    </row>
    <row r="86" spans="1:185" s="23" customFormat="1" x14ac:dyDescent="0.2">
      <c r="A86" s="6"/>
      <c r="B86" s="5"/>
      <c r="M86" s="41"/>
      <c r="N86" s="39"/>
      <c r="O86" s="41"/>
      <c r="P86" s="41"/>
      <c r="Q86" s="41"/>
      <c r="R86" s="45"/>
      <c r="S86" s="45"/>
      <c r="T86" s="47"/>
      <c r="U86" s="47"/>
      <c r="V86" s="47"/>
      <c r="W86" s="47"/>
      <c r="X86" s="47"/>
      <c r="Y86" s="47"/>
      <c r="Z86" s="47"/>
      <c r="AA86" s="47"/>
      <c r="AB86" s="47"/>
      <c r="AC86" s="47"/>
      <c r="AD86" s="47"/>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5"/>
      <c r="FQ86" s="5"/>
      <c r="FR86" s="5"/>
      <c r="FS86" s="5"/>
      <c r="FT86" s="5"/>
      <c r="FU86" s="5"/>
      <c r="FV86" s="5"/>
      <c r="FW86" s="5"/>
      <c r="FX86" s="5"/>
      <c r="FY86" s="5"/>
      <c r="FZ86" s="5"/>
      <c r="GA86" s="5"/>
      <c r="GB86" s="5"/>
      <c r="GC86" s="5"/>
    </row>
    <row r="87" spans="1:185" s="23" customFormat="1" x14ac:dyDescent="0.2">
      <c r="A87" s="6"/>
      <c r="B87" s="72"/>
      <c r="M87" s="41"/>
      <c r="N87" s="39"/>
      <c r="O87" s="41"/>
      <c r="P87" s="41"/>
      <c r="Q87" s="41"/>
      <c r="R87" s="45"/>
      <c r="S87" s="45"/>
      <c r="T87" s="47"/>
      <c r="U87" s="47"/>
      <c r="V87" s="47"/>
      <c r="W87" s="47"/>
      <c r="X87" s="47"/>
      <c r="Y87" s="47"/>
      <c r="Z87" s="47"/>
      <c r="AA87" s="47"/>
      <c r="AB87" s="47"/>
      <c r="AC87" s="47"/>
      <c r="AD87" s="47"/>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5"/>
      <c r="FQ87" s="5"/>
      <c r="FR87" s="5"/>
      <c r="FS87" s="5"/>
      <c r="FT87" s="5"/>
      <c r="FU87" s="5"/>
      <c r="FV87" s="5"/>
      <c r="FW87" s="5"/>
      <c r="FX87" s="5"/>
      <c r="FY87" s="5"/>
      <c r="FZ87" s="5"/>
      <c r="GA87" s="5"/>
      <c r="GB87" s="5"/>
      <c r="GC87" s="5"/>
    </row>
    <row r="88" spans="1:185" s="23" customFormat="1" x14ac:dyDescent="0.2">
      <c r="A88" s="5"/>
      <c r="B88" s="5"/>
      <c r="C88" s="5"/>
      <c r="M88" s="41"/>
      <c r="N88" s="39"/>
      <c r="O88" s="41"/>
      <c r="P88" s="41"/>
      <c r="Q88" s="41"/>
      <c r="R88" s="45"/>
      <c r="S88" s="45"/>
      <c r="T88" s="47"/>
      <c r="U88" s="47"/>
      <c r="V88" s="47"/>
      <c r="W88" s="47"/>
      <c r="X88" s="47"/>
      <c r="Y88" s="47"/>
      <c r="Z88" s="47"/>
      <c r="AA88" s="47"/>
      <c r="AB88" s="47"/>
      <c r="AC88" s="47"/>
      <c r="AD88" s="47"/>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5"/>
      <c r="FQ88" s="5"/>
      <c r="FR88" s="5"/>
      <c r="FS88" s="5"/>
      <c r="FT88" s="5"/>
      <c r="FU88" s="5"/>
      <c r="FV88" s="5"/>
      <c r="FW88" s="5"/>
      <c r="FX88" s="5"/>
      <c r="FY88" s="5"/>
      <c r="FZ88" s="5"/>
      <c r="GA88" s="5"/>
      <c r="GB88" s="5"/>
      <c r="GC88" s="5"/>
    </row>
    <row r="89" spans="1:185" s="23" customFormat="1" x14ac:dyDescent="0.2">
      <c r="A89" s="2"/>
      <c r="B89" s="73"/>
      <c r="C89" s="74"/>
      <c r="M89" s="41"/>
      <c r="N89" s="39"/>
      <c r="O89" s="41"/>
      <c r="P89" s="41"/>
      <c r="Q89" s="41"/>
      <c r="R89" s="45"/>
      <c r="S89" s="45"/>
      <c r="T89" s="47"/>
      <c r="U89" s="47"/>
      <c r="V89" s="47"/>
      <c r="W89" s="47"/>
      <c r="X89" s="47"/>
      <c r="Y89" s="47"/>
      <c r="Z89" s="47"/>
      <c r="AA89" s="47"/>
      <c r="AB89" s="47"/>
      <c r="AC89" s="47"/>
      <c r="AD89" s="47"/>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5"/>
      <c r="FQ89" s="5"/>
      <c r="FR89" s="5"/>
      <c r="FS89" s="5"/>
      <c r="FT89" s="5"/>
      <c r="FU89" s="5"/>
      <c r="FV89" s="5"/>
      <c r="FW89" s="5"/>
      <c r="FX89" s="5"/>
      <c r="FY89" s="5"/>
      <c r="FZ89" s="5"/>
      <c r="GA89" s="5"/>
      <c r="GB89" s="5"/>
      <c r="GC89" s="5"/>
    </row>
    <row r="90" spans="1:185" s="23" customFormat="1" x14ac:dyDescent="0.2">
      <c r="A90" s="6"/>
      <c r="B90" s="72"/>
      <c r="C90" s="5"/>
      <c r="D90" s="5"/>
      <c r="E90" s="75"/>
      <c r="F90" s="1"/>
      <c r="G90" s="5"/>
      <c r="H90" s="5"/>
      <c r="I90" s="5"/>
      <c r="J90" s="66"/>
      <c r="K90" s="1"/>
      <c r="M90" s="41"/>
      <c r="N90" s="39"/>
      <c r="O90" s="41"/>
      <c r="P90" s="41"/>
      <c r="Q90" s="41"/>
      <c r="R90" s="45"/>
      <c r="S90" s="45"/>
      <c r="T90" s="47"/>
      <c r="U90" s="47"/>
      <c r="V90" s="47"/>
      <c r="W90" s="47"/>
      <c r="X90" s="47"/>
      <c r="Y90" s="47"/>
      <c r="Z90" s="47"/>
      <c r="AA90" s="47"/>
      <c r="AB90" s="47"/>
      <c r="AC90" s="47"/>
      <c r="AD90" s="47"/>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5"/>
      <c r="FQ90" s="5"/>
      <c r="FR90" s="5"/>
      <c r="FS90" s="5"/>
      <c r="FT90" s="5"/>
      <c r="FU90" s="5"/>
      <c r="FV90" s="5"/>
      <c r="FW90" s="5"/>
      <c r="FX90" s="5"/>
      <c r="FY90" s="5"/>
      <c r="FZ90" s="5"/>
      <c r="GA90" s="5"/>
      <c r="GB90" s="5"/>
      <c r="GC90" s="5"/>
    </row>
    <row r="91" spans="1:185" s="23" customFormat="1" x14ac:dyDescent="0.2">
      <c r="A91" s="2"/>
      <c r="B91" s="72"/>
      <c r="C91" s="5"/>
      <c r="F91" s="5"/>
      <c r="G91" s="5"/>
      <c r="H91" s="5"/>
      <c r="I91" s="5"/>
      <c r="J91" s="5"/>
      <c r="K91" s="5"/>
      <c r="M91" s="41"/>
      <c r="N91" s="39"/>
      <c r="O91" s="41"/>
      <c r="P91" s="41"/>
      <c r="Q91" s="41"/>
      <c r="R91" s="45"/>
      <c r="S91" s="45"/>
      <c r="T91" s="47"/>
      <c r="U91" s="47"/>
      <c r="V91" s="47"/>
      <c r="W91" s="47"/>
      <c r="X91" s="47"/>
      <c r="Y91" s="47"/>
      <c r="Z91" s="47"/>
      <c r="AA91" s="47"/>
      <c r="AB91" s="47"/>
      <c r="AC91" s="47"/>
      <c r="AD91" s="47"/>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5"/>
      <c r="FQ91" s="5"/>
      <c r="FR91" s="5"/>
      <c r="FS91" s="5"/>
      <c r="FT91" s="5"/>
      <c r="FU91" s="5"/>
      <c r="FV91" s="5"/>
      <c r="FW91" s="5"/>
      <c r="FX91" s="5"/>
      <c r="FY91" s="5"/>
      <c r="FZ91" s="5"/>
      <c r="GA91" s="5"/>
      <c r="GB91" s="5"/>
      <c r="GC91" s="5"/>
    </row>
    <row r="92" spans="1:185" s="23" customFormat="1" x14ac:dyDescent="0.2">
      <c r="A92" s="5"/>
      <c r="B92" s="5"/>
      <c r="C92" s="5"/>
      <c r="F92" s="5"/>
      <c r="G92" s="5"/>
      <c r="H92" s="5"/>
      <c r="I92" s="5"/>
      <c r="J92" s="5"/>
      <c r="K92" s="5"/>
      <c r="M92" s="41"/>
      <c r="N92" s="39"/>
      <c r="O92" s="41"/>
      <c r="P92" s="41"/>
      <c r="Q92" s="41"/>
      <c r="R92" s="45"/>
      <c r="S92" s="45"/>
      <c r="T92" s="47"/>
      <c r="U92" s="47"/>
      <c r="V92" s="47"/>
      <c r="W92" s="47"/>
      <c r="X92" s="47"/>
      <c r="Y92" s="47"/>
      <c r="Z92" s="47"/>
      <c r="AA92" s="47"/>
      <c r="AB92" s="47"/>
      <c r="AC92" s="47"/>
      <c r="AD92" s="47"/>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5"/>
      <c r="FQ92" s="5"/>
      <c r="FR92" s="5"/>
      <c r="FS92" s="5"/>
      <c r="FT92" s="5"/>
      <c r="FU92" s="5"/>
      <c r="FV92" s="5"/>
      <c r="FW92" s="5"/>
      <c r="FX92" s="5"/>
      <c r="FY92" s="5"/>
      <c r="FZ92" s="5"/>
      <c r="GA92" s="5"/>
      <c r="GB92" s="5"/>
      <c r="GC92" s="5"/>
    </row>
    <row r="93" spans="1:185" s="23" customFormat="1" x14ac:dyDescent="0.2">
      <c r="A93" s="24"/>
      <c r="F93" s="5"/>
      <c r="G93" s="5"/>
      <c r="H93" s="5"/>
      <c r="I93" s="5"/>
      <c r="J93" s="86"/>
      <c r="K93" s="5"/>
      <c r="M93" s="41"/>
      <c r="N93" s="39"/>
      <c r="O93" s="41"/>
      <c r="P93" s="41"/>
      <c r="Q93" s="41"/>
      <c r="R93" s="45"/>
      <c r="S93" s="45"/>
      <c r="T93" s="47"/>
      <c r="U93" s="47"/>
      <c r="V93" s="47"/>
      <c r="W93" s="47"/>
      <c r="X93" s="47"/>
      <c r="Y93" s="47"/>
      <c r="Z93" s="47"/>
      <c r="AA93" s="47"/>
      <c r="AB93" s="47"/>
      <c r="AC93" s="47"/>
      <c r="AD93" s="47"/>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5"/>
      <c r="FQ93" s="5"/>
      <c r="FR93" s="5"/>
      <c r="FS93" s="5"/>
      <c r="FT93" s="5"/>
      <c r="FU93" s="5"/>
      <c r="FV93" s="5"/>
      <c r="FW93" s="5"/>
      <c r="FX93" s="5"/>
      <c r="FY93" s="5"/>
      <c r="FZ93" s="5"/>
      <c r="GA93" s="5"/>
      <c r="GB93" s="5"/>
      <c r="GC93" s="5"/>
    </row>
    <row r="94" spans="1:185" s="23" customFormat="1" x14ac:dyDescent="0.2">
      <c r="A94" s="6"/>
      <c r="D94" s="5"/>
      <c r="E94" s="5"/>
      <c r="F94" s="5"/>
      <c r="G94" s="5"/>
      <c r="H94" s="5"/>
      <c r="I94" s="5"/>
      <c r="J94" s="5"/>
      <c r="M94" s="41"/>
      <c r="N94" s="39"/>
      <c r="O94" s="41"/>
      <c r="P94" s="41"/>
      <c r="Q94" s="41"/>
      <c r="R94" s="45"/>
      <c r="S94" s="45"/>
      <c r="T94" s="47"/>
      <c r="U94" s="47"/>
      <c r="V94" s="47"/>
      <c r="W94" s="47"/>
      <c r="X94" s="47"/>
      <c r="Y94" s="47"/>
      <c r="Z94" s="47"/>
      <c r="AA94" s="47"/>
      <c r="AB94" s="47"/>
      <c r="AC94" s="47"/>
      <c r="AD94" s="47"/>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5"/>
      <c r="FQ94" s="5"/>
      <c r="FR94" s="5"/>
      <c r="FS94" s="5"/>
      <c r="FT94" s="5"/>
      <c r="FU94" s="5"/>
      <c r="FV94" s="5"/>
      <c r="FW94" s="5"/>
      <c r="FX94" s="5"/>
      <c r="FY94" s="5"/>
      <c r="FZ94" s="5"/>
      <c r="GA94" s="5"/>
      <c r="GB94" s="5"/>
      <c r="GC94" s="5"/>
    </row>
    <row r="95" spans="1:185" s="23" customFormat="1" x14ac:dyDescent="0.2">
      <c r="A95" s="24"/>
      <c r="B95" s="77"/>
      <c r="D95" s="78"/>
      <c r="E95" s="66"/>
      <c r="F95" s="5"/>
      <c r="G95" s="5"/>
      <c r="H95" s="5"/>
      <c r="I95" s="5"/>
      <c r="J95" s="22"/>
      <c r="M95" s="41"/>
      <c r="N95" s="39"/>
      <c r="O95" s="41"/>
      <c r="P95" s="41"/>
      <c r="Q95" s="41"/>
      <c r="R95" s="45"/>
      <c r="S95" s="45"/>
      <c r="T95" s="47"/>
      <c r="U95" s="47"/>
      <c r="V95" s="47"/>
      <c r="W95" s="47"/>
      <c r="X95" s="47"/>
      <c r="Y95" s="47"/>
      <c r="Z95" s="47"/>
      <c r="AA95" s="47"/>
      <c r="AB95" s="47"/>
      <c r="AC95" s="47"/>
      <c r="AD95" s="47"/>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5"/>
      <c r="FQ95" s="5"/>
      <c r="FR95" s="5"/>
      <c r="FS95" s="5"/>
      <c r="FT95" s="5"/>
      <c r="FU95" s="5"/>
      <c r="FV95" s="5"/>
      <c r="FW95" s="5"/>
      <c r="FX95" s="5"/>
      <c r="FY95" s="5"/>
      <c r="FZ95" s="5"/>
      <c r="GA95" s="5"/>
      <c r="GB95" s="5"/>
      <c r="GC95" s="5"/>
    </row>
    <row r="96" spans="1:185" s="23" customFormat="1" x14ac:dyDescent="0.2">
      <c r="D96" s="78"/>
      <c r="E96" s="66"/>
      <c r="F96" s="5"/>
      <c r="G96" s="5"/>
      <c r="H96" s="5"/>
      <c r="J96" s="22"/>
      <c r="M96" s="41"/>
      <c r="N96" s="39"/>
      <c r="O96" s="41"/>
      <c r="P96" s="41"/>
      <c r="Q96" s="41"/>
      <c r="R96" s="45"/>
      <c r="S96" s="45"/>
      <c r="T96" s="47"/>
      <c r="U96" s="47"/>
      <c r="V96" s="47"/>
      <c r="W96" s="47"/>
      <c r="X96" s="47"/>
      <c r="Y96" s="47"/>
      <c r="Z96" s="47"/>
      <c r="AA96" s="47"/>
      <c r="AB96" s="47"/>
      <c r="AC96" s="47"/>
      <c r="AD96" s="47"/>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5"/>
      <c r="FQ96" s="5"/>
      <c r="FR96" s="5"/>
      <c r="FS96" s="5"/>
      <c r="FT96" s="5"/>
      <c r="FU96" s="5"/>
      <c r="FV96" s="5"/>
      <c r="FW96" s="5"/>
      <c r="FX96" s="5"/>
      <c r="FY96" s="5"/>
      <c r="FZ96" s="5"/>
      <c r="GA96" s="5"/>
      <c r="GB96" s="5"/>
      <c r="GC96" s="5"/>
    </row>
    <row r="97" spans="1:185" s="23" customFormat="1" x14ac:dyDescent="0.2">
      <c r="A97" s="24"/>
      <c r="H97" s="5"/>
      <c r="I97" s="5"/>
      <c r="J97" s="5"/>
      <c r="K97" s="5"/>
      <c r="M97" s="41"/>
      <c r="N97" s="39"/>
      <c r="O97" s="41"/>
      <c r="P97" s="41"/>
      <c r="Q97" s="41"/>
      <c r="R97" s="45"/>
      <c r="S97" s="45"/>
      <c r="T97" s="47"/>
      <c r="U97" s="47"/>
      <c r="V97" s="47"/>
      <c r="W97" s="47"/>
      <c r="X97" s="47"/>
      <c r="Y97" s="47"/>
      <c r="Z97" s="47"/>
      <c r="AA97" s="47"/>
      <c r="AB97" s="47"/>
      <c r="AC97" s="47"/>
      <c r="AD97" s="47"/>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5"/>
      <c r="FQ97" s="5"/>
      <c r="FR97" s="5"/>
      <c r="FS97" s="5"/>
      <c r="FT97" s="5"/>
      <c r="FU97" s="5"/>
      <c r="FV97" s="5"/>
      <c r="FW97" s="5"/>
      <c r="FX97" s="5"/>
      <c r="FY97" s="5"/>
      <c r="FZ97" s="5"/>
      <c r="GA97" s="5"/>
      <c r="GB97" s="5"/>
      <c r="GC97" s="5"/>
    </row>
    <row r="98" spans="1:185" s="23" customFormat="1" x14ac:dyDescent="0.2">
      <c r="A98" s="24"/>
      <c r="H98" s="5"/>
      <c r="I98" s="5"/>
      <c r="J98" s="5"/>
      <c r="K98" s="5"/>
      <c r="M98" s="41"/>
      <c r="N98" s="39"/>
      <c r="O98" s="41"/>
      <c r="P98" s="41"/>
      <c r="Q98" s="41"/>
      <c r="R98" s="45"/>
      <c r="S98" s="45"/>
      <c r="T98" s="47"/>
      <c r="U98" s="47"/>
      <c r="V98" s="47"/>
      <c r="W98" s="47"/>
      <c r="X98" s="47"/>
      <c r="Y98" s="47"/>
      <c r="Z98" s="47"/>
      <c r="AA98" s="47"/>
      <c r="AB98" s="47"/>
      <c r="AC98" s="47"/>
      <c r="AD98" s="47"/>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5"/>
      <c r="FQ98" s="5"/>
      <c r="FR98" s="5"/>
      <c r="FS98" s="5"/>
      <c r="FT98" s="5"/>
      <c r="FU98" s="5"/>
      <c r="FV98" s="5"/>
      <c r="FW98" s="5"/>
      <c r="FX98" s="5"/>
      <c r="FY98" s="5"/>
      <c r="FZ98" s="5"/>
      <c r="GA98" s="5"/>
      <c r="GB98" s="5"/>
      <c r="GC98" s="5"/>
    </row>
    <row r="99" spans="1:185" s="23" customFormat="1" x14ac:dyDescent="0.2">
      <c r="A99" s="24"/>
      <c r="B99" s="77"/>
      <c r="I99" s="5"/>
      <c r="J99" s="5"/>
      <c r="K99" s="5"/>
      <c r="M99" s="41"/>
      <c r="N99" s="39"/>
      <c r="O99" s="41"/>
      <c r="P99" s="41"/>
      <c r="Q99" s="41"/>
      <c r="R99" s="45"/>
      <c r="S99" s="45"/>
      <c r="T99" s="47"/>
      <c r="U99" s="47"/>
      <c r="V99" s="47"/>
      <c r="W99" s="47"/>
      <c r="X99" s="47"/>
      <c r="Y99" s="47"/>
      <c r="Z99" s="47"/>
      <c r="AA99" s="47"/>
      <c r="AB99" s="47"/>
      <c r="AC99" s="47"/>
      <c r="AD99" s="47"/>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5"/>
      <c r="FQ99" s="5"/>
      <c r="FR99" s="5"/>
      <c r="FS99" s="5"/>
      <c r="FT99" s="5"/>
      <c r="FU99" s="5"/>
      <c r="FV99" s="5"/>
      <c r="FW99" s="5"/>
      <c r="FX99" s="5"/>
      <c r="FY99" s="5"/>
      <c r="FZ99" s="5"/>
      <c r="GA99" s="5"/>
      <c r="GB99" s="5"/>
      <c r="GC99" s="5"/>
    </row>
    <row r="100" spans="1:185" s="23" customFormat="1" x14ac:dyDescent="0.2">
      <c r="I100" s="5"/>
      <c r="J100" s="5"/>
      <c r="K100" s="5"/>
      <c r="M100" s="41"/>
      <c r="N100" s="39"/>
      <c r="O100" s="41"/>
      <c r="P100" s="41"/>
      <c r="Q100" s="41"/>
      <c r="R100" s="45"/>
      <c r="S100" s="45"/>
      <c r="T100" s="47"/>
      <c r="U100" s="47"/>
      <c r="V100" s="47"/>
      <c r="W100" s="47"/>
      <c r="X100" s="47"/>
      <c r="Y100" s="47"/>
      <c r="Z100" s="47"/>
      <c r="AA100" s="47"/>
      <c r="AB100" s="47"/>
      <c r="AC100" s="47"/>
      <c r="AD100" s="47"/>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5"/>
      <c r="FQ100" s="5"/>
      <c r="FR100" s="5"/>
      <c r="FS100" s="5"/>
      <c r="FT100" s="5"/>
      <c r="FU100" s="5"/>
      <c r="FV100" s="5"/>
      <c r="FW100" s="5"/>
      <c r="FX100" s="5"/>
      <c r="FY100" s="5"/>
      <c r="FZ100" s="5"/>
      <c r="GA100" s="5"/>
      <c r="GB100" s="5"/>
      <c r="GC100" s="5"/>
    </row>
    <row r="101" spans="1:185" s="23" customFormat="1" x14ac:dyDescent="0.2">
      <c r="I101" s="5"/>
      <c r="J101" s="5"/>
      <c r="K101" s="5"/>
      <c r="M101" s="41"/>
      <c r="N101" s="39"/>
      <c r="O101" s="41"/>
      <c r="P101" s="41"/>
      <c r="Q101" s="41"/>
      <c r="R101" s="45"/>
      <c r="S101" s="45"/>
      <c r="T101" s="47"/>
      <c r="U101" s="47"/>
      <c r="V101" s="47"/>
      <c r="W101" s="47"/>
      <c r="X101" s="47"/>
      <c r="Y101" s="47"/>
      <c r="Z101" s="47"/>
      <c r="AA101" s="47"/>
      <c r="AB101" s="47"/>
      <c r="AC101" s="47"/>
      <c r="AD101" s="47"/>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5"/>
      <c r="FQ101" s="5"/>
      <c r="FR101" s="5"/>
      <c r="FS101" s="5"/>
      <c r="FT101" s="5"/>
      <c r="FU101" s="5"/>
      <c r="FV101" s="5"/>
      <c r="FW101" s="5"/>
      <c r="FX101" s="5"/>
      <c r="FY101" s="5"/>
      <c r="FZ101" s="5"/>
      <c r="GA101" s="5"/>
      <c r="GB101" s="5"/>
      <c r="GC101" s="5"/>
    </row>
    <row r="102" spans="1:185" s="23" customFormat="1" x14ac:dyDescent="0.2">
      <c r="H102" s="5"/>
      <c r="I102" s="5"/>
      <c r="J102" s="5"/>
      <c r="K102" s="5"/>
      <c r="M102" s="41"/>
      <c r="N102" s="39"/>
      <c r="O102" s="41"/>
      <c r="P102" s="41"/>
      <c r="Q102" s="41"/>
      <c r="R102" s="45"/>
      <c r="S102" s="45"/>
      <c r="T102" s="47"/>
      <c r="U102" s="47"/>
      <c r="V102" s="47"/>
      <c r="W102" s="47"/>
      <c r="X102" s="47"/>
      <c r="Y102" s="47"/>
      <c r="Z102" s="47"/>
      <c r="AA102" s="47"/>
      <c r="AB102" s="47"/>
      <c r="AC102" s="47"/>
      <c r="AD102" s="47"/>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5"/>
      <c r="FQ102" s="5"/>
      <c r="FR102" s="5"/>
      <c r="FS102" s="5"/>
      <c r="FT102" s="5"/>
      <c r="FU102" s="5"/>
      <c r="FV102" s="5"/>
      <c r="FW102" s="5"/>
      <c r="FX102" s="5"/>
      <c r="FY102" s="5"/>
      <c r="FZ102" s="5"/>
      <c r="GA102" s="5"/>
      <c r="GB102" s="5"/>
      <c r="GC102" s="5"/>
    </row>
    <row r="103" spans="1:185" s="23" customFormat="1" x14ac:dyDescent="0.2">
      <c r="H103" s="5"/>
      <c r="I103" s="5"/>
      <c r="J103" s="5"/>
      <c r="K103" s="5"/>
      <c r="M103" s="41"/>
      <c r="N103" s="39"/>
      <c r="O103" s="41"/>
      <c r="P103" s="41"/>
      <c r="Q103" s="41"/>
      <c r="R103" s="45"/>
      <c r="S103" s="45"/>
      <c r="T103" s="47"/>
      <c r="U103" s="47"/>
      <c r="V103" s="47"/>
      <c r="W103" s="47"/>
      <c r="X103" s="47"/>
      <c r="Y103" s="47"/>
      <c r="Z103" s="47"/>
      <c r="AA103" s="47"/>
      <c r="AB103" s="47"/>
      <c r="AC103" s="47"/>
      <c r="AD103" s="47"/>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5"/>
      <c r="FQ103" s="5"/>
      <c r="FR103" s="5"/>
      <c r="FS103" s="5"/>
      <c r="FT103" s="5"/>
      <c r="FU103" s="5"/>
      <c r="FV103" s="5"/>
      <c r="FW103" s="5"/>
      <c r="FX103" s="5"/>
      <c r="FY103" s="5"/>
      <c r="FZ103" s="5"/>
      <c r="GA103" s="5"/>
      <c r="GB103" s="5"/>
      <c r="GC103" s="5"/>
    </row>
    <row r="104" spans="1:185" s="23" customFormat="1" x14ac:dyDescent="0.2">
      <c r="M104" s="41"/>
      <c r="N104" s="39"/>
      <c r="O104" s="41"/>
      <c r="P104" s="41"/>
      <c r="Q104" s="41"/>
      <c r="R104" s="45"/>
      <c r="S104" s="45"/>
      <c r="T104" s="47"/>
      <c r="U104" s="47"/>
      <c r="V104" s="47"/>
      <c r="W104" s="47"/>
      <c r="X104" s="47"/>
      <c r="Y104" s="47"/>
      <c r="Z104" s="47"/>
      <c r="AA104" s="47"/>
      <c r="AB104" s="47"/>
      <c r="AC104" s="47"/>
      <c r="AD104" s="47"/>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5"/>
      <c r="FQ104" s="5"/>
      <c r="FR104" s="5"/>
      <c r="FS104" s="5"/>
      <c r="FT104" s="5"/>
      <c r="FU104" s="5"/>
      <c r="FV104" s="5"/>
      <c r="FW104" s="5"/>
      <c r="FX104" s="5"/>
      <c r="FY104" s="5"/>
      <c r="FZ104" s="5"/>
      <c r="GA104" s="5"/>
      <c r="GB104" s="5"/>
      <c r="GC104" s="5"/>
    </row>
    <row r="105" spans="1:185" s="23" customFormat="1" x14ac:dyDescent="0.2">
      <c r="A105" s="2"/>
      <c r="C105" s="5"/>
      <c r="D105" s="5"/>
      <c r="E105" s="5"/>
      <c r="F105" s="5"/>
      <c r="G105" s="5"/>
      <c r="M105" s="41"/>
      <c r="N105" s="39"/>
      <c r="O105" s="41"/>
      <c r="P105" s="41"/>
      <c r="Q105" s="41"/>
      <c r="R105" s="45"/>
      <c r="S105" s="45"/>
      <c r="T105" s="47"/>
      <c r="U105" s="47"/>
      <c r="V105" s="47"/>
      <c r="W105" s="47"/>
      <c r="X105" s="47"/>
      <c r="Y105" s="47"/>
      <c r="Z105" s="47"/>
      <c r="AA105" s="47"/>
      <c r="AB105" s="47"/>
      <c r="AC105" s="47"/>
      <c r="AD105" s="47"/>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5"/>
      <c r="FQ105" s="5"/>
      <c r="FR105" s="5"/>
      <c r="FS105" s="5"/>
      <c r="FT105" s="5"/>
      <c r="FU105" s="5"/>
      <c r="FV105" s="5"/>
      <c r="FW105" s="5"/>
      <c r="FX105" s="5"/>
      <c r="FY105" s="5"/>
      <c r="FZ105" s="5"/>
      <c r="GA105" s="5"/>
      <c r="GB105" s="5"/>
      <c r="GC105" s="5"/>
    </row>
    <row r="106" spans="1:185" s="23" customFormat="1" x14ac:dyDescent="0.2">
      <c r="A106" s="2"/>
      <c r="C106" s="5"/>
      <c r="H106" s="5"/>
      <c r="I106" s="5"/>
      <c r="J106" s="5"/>
      <c r="K106" s="5"/>
      <c r="M106" s="41"/>
      <c r="N106" s="39"/>
      <c r="O106" s="41"/>
      <c r="P106" s="41"/>
      <c r="Q106" s="41"/>
      <c r="R106" s="45"/>
      <c r="S106" s="45"/>
      <c r="T106" s="47"/>
      <c r="U106" s="47"/>
      <c r="V106" s="47"/>
      <c r="W106" s="47"/>
      <c r="X106" s="47"/>
      <c r="Y106" s="47"/>
      <c r="Z106" s="47"/>
      <c r="AA106" s="47"/>
      <c r="AB106" s="47"/>
      <c r="AC106" s="47"/>
      <c r="AD106" s="47"/>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5"/>
      <c r="FQ106" s="5"/>
      <c r="FR106" s="5"/>
      <c r="FS106" s="5"/>
      <c r="FT106" s="5"/>
      <c r="FU106" s="5"/>
      <c r="FV106" s="5"/>
      <c r="FW106" s="5"/>
      <c r="FX106" s="5"/>
      <c r="FY106" s="5"/>
      <c r="FZ106" s="5"/>
      <c r="GA106" s="5"/>
      <c r="GB106" s="5"/>
      <c r="GC106" s="5"/>
    </row>
    <row r="107" spans="1:185" s="23" customFormat="1" x14ac:dyDescent="0.2">
      <c r="A107" s="6"/>
      <c r="C107" s="5"/>
      <c r="D107" s="5"/>
      <c r="E107" s="5"/>
      <c r="F107" s="5"/>
      <c r="G107" s="5"/>
      <c r="H107" s="5"/>
      <c r="I107" s="5"/>
      <c r="J107" s="5"/>
      <c r="K107" s="5"/>
      <c r="M107" s="41"/>
      <c r="N107" s="39"/>
      <c r="O107" s="41"/>
      <c r="P107" s="41"/>
      <c r="Q107" s="41"/>
      <c r="R107" s="45"/>
      <c r="S107" s="45"/>
      <c r="T107" s="47"/>
      <c r="U107" s="47"/>
      <c r="V107" s="47"/>
      <c r="W107" s="47"/>
      <c r="X107" s="47"/>
      <c r="Y107" s="47"/>
      <c r="Z107" s="47"/>
      <c r="AA107" s="47"/>
      <c r="AB107" s="47"/>
      <c r="AC107" s="47"/>
      <c r="AD107" s="47"/>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5"/>
      <c r="FQ107" s="5"/>
      <c r="FR107" s="5"/>
      <c r="FS107" s="5"/>
      <c r="FT107" s="5"/>
      <c r="FU107" s="5"/>
      <c r="FV107" s="5"/>
      <c r="FW107" s="5"/>
      <c r="FX107" s="5"/>
      <c r="FY107" s="5"/>
      <c r="FZ107" s="5"/>
      <c r="GA107" s="5"/>
      <c r="GB107" s="5"/>
      <c r="GC107" s="5"/>
    </row>
    <row r="108" spans="1:185" s="23" customFormat="1" x14ac:dyDescent="0.2">
      <c r="A108" s="2"/>
      <c r="B108" s="77"/>
      <c r="C108" s="5"/>
      <c r="D108" s="5"/>
      <c r="E108" s="5"/>
      <c r="F108" s="5"/>
      <c r="G108" s="5"/>
      <c r="H108" s="5"/>
      <c r="I108" s="5"/>
      <c r="J108" s="5"/>
      <c r="K108" s="5"/>
      <c r="M108" s="41"/>
      <c r="N108" s="39"/>
      <c r="O108" s="41"/>
      <c r="P108" s="41"/>
      <c r="Q108" s="41"/>
      <c r="R108" s="45"/>
      <c r="S108" s="45"/>
      <c r="T108" s="47"/>
      <c r="U108" s="47"/>
      <c r="V108" s="47"/>
      <c r="W108" s="47"/>
      <c r="X108" s="47"/>
      <c r="Y108" s="47"/>
      <c r="Z108" s="47"/>
      <c r="AA108" s="47"/>
      <c r="AB108" s="47"/>
      <c r="AC108" s="47"/>
      <c r="AD108" s="47"/>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5"/>
      <c r="FQ108" s="5"/>
      <c r="FR108" s="5"/>
      <c r="FS108" s="5"/>
      <c r="FT108" s="5"/>
      <c r="FU108" s="5"/>
      <c r="FV108" s="5"/>
      <c r="FW108" s="5"/>
      <c r="FX108" s="5"/>
      <c r="FY108" s="5"/>
      <c r="FZ108" s="5"/>
      <c r="GA108" s="5"/>
      <c r="GB108" s="5"/>
      <c r="GC108" s="5"/>
    </row>
    <row r="109" spans="1:185" s="23" customFormat="1" x14ac:dyDescent="0.2">
      <c r="A109" s="87"/>
      <c r="B109" s="87"/>
      <c r="C109" s="87"/>
      <c r="D109" s="87"/>
      <c r="E109" s="87"/>
      <c r="F109" s="87"/>
      <c r="G109" s="87"/>
      <c r="H109" s="87"/>
      <c r="I109" s="87"/>
      <c r="J109" s="87"/>
      <c r="K109" s="87"/>
      <c r="M109" s="41"/>
      <c r="N109" s="39"/>
      <c r="O109" s="41"/>
      <c r="P109" s="41"/>
      <c r="Q109" s="41"/>
      <c r="R109" s="45"/>
      <c r="S109" s="45"/>
      <c r="T109" s="47"/>
      <c r="U109" s="47"/>
      <c r="V109" s="47"/>
      <c r="W109" s="47"/>
      <c r="X109" s="47"/>
      <c r="Y109" s="47"/>
      <c r="Z109" s="47"/>
      <c r="AA109" s="47"/>
      <c r="AB109" s="47"/>
      <c r="AC109" s="47"/>
      <c r="AD109" s="47"/>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5"/>
      <c r="FQ109" s="5"/>
      <c r="FR109" s="5"/>
      <c r="FS109" s="5"/>
      <c r="FT109" s="5"/>
      <c r="FU109" s="5"/>
      <c r="FV109" s="5"/>
      <c r="FW109" s="5"/>
      <c r="FX109" s="5"/>
      <c r="FY109" s="5"/>
      <c r="FZ109" s="5"/>
      <c r="GA109" s="5"/>
      <c r="GB109" s="5"/>
      <c r="GC109" s="5"/>
    </row>
    <row r="110" spans="1:185" s="23" customFormat="1" x14ac:dyDescent="0.2">
      <c r="A110" s="88" t="s">
        <v>82</v>
      </c>
      <c r="B110" s="89"/>
      <c r="C110" s="89"/>
      <c r="D110" s="89"/>
      <c r="E110" s="89"/>
      <c r="F110" s="89"/>
      <c r="G110" s="90"/>
      <c r="H110" s="90"/>
      <c r="I110" s="90"/>
      <c r="J110" s="90"/>
      <c r="K110" s="91"/>
      <c r="M110" s="41"/>
      <c r="N110" s="39"/>
      <c r="O110" s="41"/>
      <c r="P110" s="41"/>
      <c r="Q110" s="41"/>
      <c r="R110" s="45"/>
      <c r="S110" s="45"/>
      <c r="T110" s="47"/>
      <c r="U110" s="47"/>
      <c r="V110" s="47"/>
      <c r="W110" s="47"/>
      <c r="X110" s="47"/>
      <c r="Y110" s="47"/>
      <c r="Z110" s="47"/>
      <c r="AA110" s="47"/>
      <c r="AB110" s="47"/>
      <c r="AC110" s="47"/>
      <c r="AD110" s="47"/>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5"/>
      <c r="FQ110" s="5"/>
      <c r="FR110" s="5"/>
      <c r="FS110" s="5"/>
      <c r="FT110" s="5"/>
      <c r="FU110" s="5"/>
      <c r="FV110" s="5"/>
      <c r="FW110" s="5"/>
      <c r="FX110" s="5"/>
      <c r="FY110" s="5"/>
      <c r="FZ110" s="5"/>
      <c r="GA110" s="5"/>
      <c r="GB110" s="5"/>
      <c r="GC110" s="5"/>
    </row>
    <row r="111" spans="1:185" s="23" customFormat="1" x14ac:dyDescent="0.2">
      <c r="A111" s="92"/>
      <c r="B111" s="92"/>
      <c r="C111" s="92"/>
      <c r="D111" s="93"/>
      <c r="E111" s="93"/>
      <c r="F111" s="94" t="s">
        <v>83</v>
      </c>
      <c r="G111" s="80" t="s">
        <v>84</v>
      </c>
      <c r="H111" s="95"/>
      <c r="I111" s="96"/>
      <c r="J111" s="96"/>
      <c r="K111" s="97"/>
      <c r="M111" s="41"/>
      <c r="N111" s="39"/>
      <c r="O111" s="41"/>
      <c r="P111" s="41"/>
      <c r="Q111" s="41"/>
      <c r="R111" s="45"/>
      <c r="S111" s="45"/>
      <c r="T111" s="47"/>
      <c r="U111" s="47"/>
      <c r="V111" s="47"/>
      <c r="W111" s="47"/>
      <c r="X111" s="47"/>
      <c r="Y111" s="47"/>
      <c r="Z111" s="47"/>
      <c r="AA111" s="47"/>
      <c r="AB111" s="47"/>
      <c r="AC111" s="47"/>
      <c r="AD111" s="47"/>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5"/>
      <c r="FQ111" s="5"/>
      <c r="FR111" s="5"/>
      <c r="FS111" s="5"/>
      <c r="FT111" s="5"/>
      <c r="FU111" s="5"/>
      <c r="FV111" s="5"/>
      <c r="FW111" s="5"/>
      <c r="FX111" s="5"/>
      <c r="FY111" s="5"/>
      <c r="FZ111" s="5"/>
      <c r="GA111" s="5"/>
      <c r="GB111" s="5"/>
      <c r="GC111" s="5"/>
    </row>
  </sheetData>
  <mergeCells count="6">
    <mergeCell ref="B13:D13"/>
    <mergeCell ref="B45:J46"/>
    <mergeCell ref="B47:J48"/>
    <mergeCell ref="B51:J52"/>
    <mergeCell ref="B53:J54"/>
    <mergeCell ref="B65:D65"/>
  </mergeCells>
  <hyperlinks>
    <hyperlink ref="B13" r:id="rId1" display=" (NASA TM X-73305, 1975)" xr:uid="{A13390F9-D9A4-4831-BC81-831E932881BA}"/>
    <hyperlink ref="B65" r:id="rId2" display=" (NASA TM X-73305, 1975)" xr:uid="{E90B4470-B984-47CD-B9F1-D53D2A74B5EE}"/>
    <hyperlink ref="G59" r:id="rId3" xr:uid="{AC31CEC3-7CBC-4BF4-AC7B-7576D1B497EF}"/>
    <hyperlink ref="G111" r:id="rId4" xr:uid="{B92A1049-12A8-4CE0-AD15-C76C32D78AC5}"/>
  </hyperlinks>
  <pageMargins left="0.47244094488188981" right="0.23622047244094491" top="0.31496062992125984" bottom="0.98425196850393704" header="0.43307086614173229" footer="0.59055118110236227"/>
  <pageSetup orientation="portrait"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2017-08-27T15:36:02Z</dcterms:modified>
  <cp:category>Engineering Spreadsheets</cp:category>
</cp:coreProperties>
</file>