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39" i="41" l="1"/>
  <c r="H25" i="41"/>
  <c r="B35" i="41" s="1"/>
  <c r="B12" i="41"/>
  <c r="F11" i="41"/>
  <c r="L10" i="41"/>
  <c r="F10" i="41"/>
  <c r="J9" i="41"/>
  <c r="F9" i="41"/>
  <c r="J8" i="41"/>
  <c r="F8" i="41"/>
  <c r="X7" i="41"/>
  <c r="X6" i="41"/>
  <c r="X5" i="41"/>
  <c r="X4" i="41"/>
  <c r="X3" i="41"/>
  <c r="X2" i="41"/>
  <c r="X1" i="41"/>
  <c r="G1" i="41" s="1"/>
  <c r="B38" i="41"/>
  <c r="B34" i="41"/>
  <c r="B33" i="41"/>
  <c r="B37" i="41"/>
  <c r="J10" i="41" l="1"/>
  <c r="H26" i="41"/>
  <c r="B44" i="41" s="1"/>
  <c r="B52" i="41" s="1"/>
  <c r="C12" i="40"/>
  <c r="B42" i="41"/>
  <c r="B41" i="41"/>
  <c r="B50" i="41"/>
  <c r="B51" i="41"/>
  <c r="B48" i="41" l="1"/>
  <c r="B46" i="41"/>
  <c r="B47" i="41"/>
</calcChain>
</file>

<file path=xl/sharedStrings.xml><?xml version="1.0" encoding="utf-8"?>
<sst xmlns="http://schemas.openxmlformats.org/spreadsheetml/2006/main" count="119" uniqueCount="82">
  <si>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</si>
  <si>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</si>
  <si>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</si>
  <si>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</si>
  <si>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</si>
  <si>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</si>
  <si>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</si>
  <si>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</si>
  <si>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</si>
  <si>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</si>
  <si>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</si>
  <si>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</si>
  <si>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</si>
  <si>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</si>
  <si>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</si>
  <si>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</si>
  <si>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</si>
  <si>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</si>
  <si>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</si>
  <si>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</si>
  <si>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</si>
  <si>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</si>
  <si>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</si>
  <si>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</si>
  <si>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</si>
  <si>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</si>
  <si>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</si>
  <si>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</si>
  <si>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</si>
  <si>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</si>
  <si>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</si>
  <si>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</si>
  <si>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</si>
  <si>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</si>
  <si>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</si>
  <si>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</si>
  <si>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</si>
  <si>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</si>
  <si>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</si>
  <si>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</si>
  <si>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AA-SM-026-051</t>
  </si>
  <si>
    <t>No</t>
  </si>
  <si>
    <t>Total Title No:</t>
  </si>
  <si>
    <t>27/08/2017</t>
  </si>
  <si>
    <t>A</t>
  </si>
  <si>
    <t>Total Sub No:</t>
  </si>
  <si>
    <t>FRAMEWORK ANALYSIS - VERTICAL TRIANGLE DIST. LOAD, LOWER PEAK, SIMPLE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</si>
  <si>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</si>
  <si>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</si>
  <si>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</si>
  <si>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</si>
  <si>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</si>
  <si>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</si>
  <si>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</si>
  <si>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</si>
  <si>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</si>
  <si>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</si>
  <si>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</si>
  <si>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</si>
  <si>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</si>
  <si>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</si>
  <si>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c =</t>
  </si>
  <si>
    <t>w =</t>
  </si>
  <si>
    <t>L =</t>
  </si>
  <si>
    <t xml:space="preserve">I₁ = </t>
  </si>
  <si>
    <t>in⁴ (Beam 2nd Moment of Area)</t>
  </si>
  <si>
    <t>I₂ =</t>
  </si>
  <si>
    <t>h =</t>
  </si>
  <si>
    <t>in (Height of Framework)</t>
  </si>
  <si>
    <t>d =</t>
  </si>
  <si>
    <t>Results</t>
  </si>
  <si>
    <t>K =</t>
  </si>
  <si>
    <t>=</t>
  </si>
  <si>
    <t>V =</t>
  </si>
  <si>
    <r>
      <t>V</t>
    </r>
    <r>
      <rPr>
        <sz val="7"/>
        <rFont val="Calibri"/>
        <family val="2"/>
        <scheme val="minor"/>
      </rPr>
      <t xml:space="preserve"> </t>
    </r>
    <r>
      <rPr>
        <sz val="10"/>
        <rFont val="Calibri"/>
        <family val="2"/>
        <scheme val="minor"/>
      </rPr>
      <t>=</t>
    </r>
  </si>
  <si>
    <t>X₇ =</t>
  </si>
  <si>
    <r>
      <t>H</t>
    </r>
    <r>
      <rPr>
        <vertAlign val="subscript"/>
        <sz val="10"/>
        <rFont val="Calibri"/>
        <family val="2"/>
        <scheme val="minor"/>
      </rPr>
      <t>A</t>
    </r>
    <r>
      <rPr>
        <sz val="7"/>
        <rFont val="Calibri"/>
        <family val="2"/>
        <scheme val="minor"/>
      </rPr>
      <t xml:space="preserve"> </t>
    </r>
    <r>
      <rPr>
        <sz val="10"/>
        <rFont val="Calibri"/>
        <family val="2"/>
        <scheme val="minor"/>
      </rPr>
      <t>=</t>
    </r>
  </si>
  <si>
    <t>lb</t>
  </si>
  <si>
    <r>
      <t>H</t>
    </r>
    <r>
      <rPr>
        <vertAlign val="subscript"/>
        <sz val="10"/>
        <rFont val="Calibri"/>
        <family val="2"/>
        <scheme val="minor"/>
      </rPr>
      <t>F</t>
    </r>
    <r>
      <rPr>
        <sz val="7"/>
        <rFont val="Calibri"/>
        <family val="2"/>
        <scheme val="minor"/>
      </rPr>
      <t xml:space="preserve"> </t>
    </r>
    <r>
      <rPr>
        <sz val="10"/>
        <rFont val="Calibri"/>
        <family val="2"/>
        <scheme val="minor"/>
      </rPr>
      <t>=</t>
    </r>
  </si>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</sst>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sz val="7"/>
      <name val="Calibri"/>
      <family val="2"/>
      <scheme val="minor"/>
    </font>
    <font>
      <vertAlign val="subscript"/>
      <sz val="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0">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5" fillId="0" borderId="0" xfId="6" applyFont="1"/>
    <xf numFmtId="0" fontId="6" fillId="0" borderId="0" xfId="3" applyFont="1" applyProtection="1">
      <protection locked="0"/>
    </xf>
    <xf numFmtId="164" fontId="14" fillId="0" borderId="0" xfId="3" applyNumberFormat="1" applyFont="1"/>
    <xf numFmtId="0" fontId="5" fillId="0" borderId="5" xfId="3" applyFont="1" applyBorder="1"/>
    <xf numFmtId="164" fontId="14" fillId="0" borderId="0" xfId="3" applyNumberFormat="1" applyFont="1" applyBorder="1"/>
    <xf numFmtId="164" fontId="14" fillId="0" borderId="0" xfId="3" applyNumberFormat="1" applyFont="1" applyBorder="1" applyAlignment="1" applyProtection="1">
      <alignment horizontal="right" vertical="center"/>
      <protection locked="0"/>
    </xf>
    <xf numFmtId="0" fontId="5" fillId="0" borderId="0" xfId="3" applyFont="1" applyAlignment="1" applyProtection="1">
      <alignment horizontal="right" vertical="center"/>
      <protection locked="0"/>
    </xf>
    <xf numFmtId="164" fontId="15" fillId="0" borderId="0" xfId="3" applyNumberFormat="1" applyFont="1" applyAlignment="1" applyProtection="1">
      <alignment horizontal="right" vertical="center"/>
      <protection locked="0"/>
    </xf>
    <xf numFmtId="0" fontId="5" fillId="0" borderId="0" xfId="3" applyFont="1" applyBorder="1" applyAlignment="1" applyProtection="1">
      <alignment horizontal="right" vertical="center"/>
      <protection locked="0"/>
    </xf>
    <xf numFmtId="1" fontId="5" fillId="0" borderId="0" xfId="3" applyNumberFormat="1" applyFont="1" applyBorder="1" applyAlignment="1" applyProtection="1">
      <alignment horizontal="left" vertical="center"/>
      <protection locked="0"/>
    </xf>
    <xf numFmtId="0" fontId="5" fillId="0" borderId="0" xfId="3" applyFont="1" applyBorder="1" applyAlignment="1" applyProtection="1">
      <alignment vertical="center"/>
      <protection locked="0"/>
    </xf>
    <xf numFmtId="0" fontId="5" fillId="0" borderId="0" xfId="3" quotePrefix="1" applyFont="1" applyBorder="1" applyAlignment="1" applyProtection="1">
      <alignment horizontal="right" vertical="center"/>
      <protection locked="0"/>
    </xf>
    <xf numFmtId="164" fontId="14" fillId="0" borderId="0" xfId="3" quotePrefix="1" applyNumberFormat="1" applyFont="1" applyBorder="1" applyAlignment="1" applyProtection="1">
      <alignment vertical="center"/>
      <protection locked="0"/>
    </xf>
    <xf numFmtId="0" fontId="5" fillId="0" borderId="0" xfId="3" applyFont="1" applyBorder="1" applyAlignment="1" applyProtection="1">
      <alignment horizontal="left" vertical="center"/>
      <protection locked="0"/>
    </xf>
    <xf numFmtId="0" fontId="5" fillId="0" borderId="0" xfId="3" quotePrefix="1" applyFont="1" applyAlignment="1" applyProtection="1">
      <alignment vertical="center"/>
      <protection locked="0"/>
    </xf>
    <xf numFmtId="164" fontId="5" fillId="0" borderId="0" xfId="3" applyNumberFormat="1" applyFont="1" applyBorder="1" applyAlignment="1" applyProtection="1">
      <alignment horizontal="right" vertical="center"/>
      <protection locked="0"/>
    </xf>
    <xf numFmtId="164" fontId="5" fillId="0" borderId="0" xfId="3" applyNumberFormat="1" applyFont="1" applyBorder="1" applyAlignment="1" applyProtection="1">
      <alignment horizontal="left"/>
      <protection locked="0"/>
    </xf>
    <xf numFmtId="164" fontId="5" fillId="0" borderId="0" xfId="3" applyNumberFormat="1" applyFont="1" applyBorder="1"/>
    <xf numFmtId="2" fontId="5" fillId="0" borderId="0" xfId="3" applyNumberFormat="1" applyFont="1"/>
    <xf numFmtId="2" fontId="5" fillId="0" borderId="0" xfId="3" applyNumberFormat="1" applyFont="1" applyAlignment="1" applyProtection="1">
      <alignment horizontal="left" vertical="center"/>
      <protection locked="0"/>
    </xf>
    <xf numFmtId="2" fontId="15" fillId="0" borderId="0" xfId="3" applyNumberFormat="1" applyFont="1" applyAlignment="1" applyProtection="1">
      <alignment horizontal="right" vertical="center"/>
      <protection locked="0"/>
    </xf>
    <xf numFmtId="0" fontId="5" fillId="0" borderId="0" xfId="3" applyFont="1" applyAlignment="1" applyProtection="1">
      <alignment vertical="center"/>
      <protection locked="0"/>
    </xf>
    <xf numFmtId="2" fontId="5" fillId="0" borderId="0" xfId="3" applyNumberFormat="1" applyFont="1" applyAlignment="1" applyProtection="1">
      <alignment horizontal="right" vertical="center"/>
      <protection locked="0"/>
    </xf>
    <xf numFmtId="2" fontId="5" fillId="0" borderId="0" xfId="3" applyNumberFormat="1" applyFont="1" applyBorder="1"/>
    <xf numFmtId="0" fontId="5" fillId="0" borderId="0" xfId="3" quotePrefix="1" applyFont="1" applyAlignment="1" applyProtection="1">
      <alignment horizontal="right" vertical="center"/>
      <protection locked="0"/>
    </xf>
    <xf numFmtId="0" fontId="18" fillId="0" borderId="0" xfId="3" applyFont="1" applyAlignment="1">
      <alignment horizontal="centerContinuous"/>
    </xf>
    <xf numFmtId="0" fontId="18" fillId="0" borderId="0" xfId="6" applyFont="1" applyAlignment="1">
      <alignment horizontal="centerContinuous"/>
    </xf>
    <xf numFmtId="0" fontId="19" fillId="0" borderId="0" xfId="6" applyFont="1" applyAlignment="1">
      <alignment horizontal="centerContinuous"/>
    </xf>
    <xf numFmtId="0" fontId="20" fillId="0" borderId="0" xfId="6" applyFont="1" applyBorder="1" applyAlignment="1" applyProtection="1">
      <alignment horizontal="centerContinuous"/>
      <protection locked="0"/>
    </xf>
    <xf numFmtId="0" fontId="18" fillId="0" borderId="0" xfId="6" applyFont="1"/>
    <xf numFmtId="0" fontId="18" fillId="0" borderId="0" xfId="6" applyFont="1" applyBorder="1" applyProtection="1">
      <protection locked="0"/>
    </xf>
    <xf numFmtId="0" fontId="21" fillId="0" borderId="0" xfId="6" applyFont="1" applyBorder="1" applyAlignment="1" applyProtection="1">
      <alignment horizontal="right"/>
      <protection locked="0"/>
    </xf>
    <xf numFmtId="0" fontId="22" fillId="0" borderId="0" xfId="5" applyFont="1" applyBorder="1" applyAlignment="1" applyProtection="1">
      <alignment horizontal="left"/>
      <protection locked="0"/>
    </xf>
    <xf numFmtId="0" fontId="19" fillId="0" borderId="0" xfId="6" applyFont="1"/>
    <xf numFmtId="0" fontId="19" fillId="0" borderId="0" xfId="6" applyFont="1" applyBorder="1" applyProtection="1">
      <protection locked="0"/>
    </xf>
    <xf numFmtId="0" fontId="20" fillId="0" borderId="0" xfId="6" applyFont="1" applyBorder="1" applyProtection="1">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05DD3D02-299D-40D9-B53A-56F29131398E}"/>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F2962561-88F3-4F68-B9DB-3F38D910537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1</xdr:col>
      <xdr:colOff>29632</xdr:colOff>
      <xdr:row>13</xdr:row>
      <xdr:rowOff>85568</xdr:rowOff>
    </xdr:from>
    <xdr:to>
      <xdr:col>5</xdr:col>
      <xdr:colOff>61687</xdr:colOff>
      <xdr:row>29</xdr:row>
      <xdr:rowOff>50632</xdr:rowOff>
    </xdr:to>
    <xdr:grpSp>
      <xdr:nvGrpSpPr>
        <xdr:cNvPr id="4" name="Group 3">
          <a:extLst>
            <a:ext uri="{FF2B5EF4-FFF2-40B4-BE49-F238E27FC236}">
              <a16:creationId xmlns:a16="http://schemas.microsoft.com/office/drawing/2014/main" id="{E749F218-B395-4B0F-BCAA-89C8879C90BB}"/>
            </a:ext>
          </a:extLst>
        </xdr:cNvPr>
        <xdr:cNvGrpSpPr/>
      </xdr:nvGrpSpPr>
      <xdr:grpSpPr>
        <a:xfrm>
          <a:off x="634750" y="2169862"/>
          <a:ext cx="2452525" cy="2475182"/>
          <a:chOff x="638951" y="2201246"/>
          <a:chExt cx="2441320" cy="2542209"/>
        </a:xfrm>
      </xdr:grpSpPr>
      <xdr:cxnSp macro="">
        <xdr:nvCxnSpPr>
          <xdr:cNvPr id="5" name="Straight Connector 4">
            <a:extLst>
              <a:ext uri="{FF2B5EF4-FFF2-40B4-BE49-F238E27FC236}">
                <a16:creationId xmlns:a16="http://schemas.microsoft.com/office/drawing/2014/main" id="{7A6BDA12-7798-447F-8328-7438386BED74}"/>
              </a:ext>
            </a:extLst>
          </xdr:cNvPr>
          <xdr:cNvCxnSpPr/>
        </xdr:nvCxnSpPr>
        <xdr:spPr>
          <a:xfrm>
            <a:off x="1226024" y="2616837"/>
            <a:ext cx="0" cy="1576184"/>
          </a:xfrm>
          <a:prstGeom prst="line">
            <a:avLst/>
          </a:prstGeom>
          <a:ln w="28575"/>
        </xdr:spPr>
        <xdr:style>
          <a:lnRef idx="1">
            <a:schemeClr val="dk1"/>
          </a:lnRef>
          <a:fillRef idx="0">
            <a:schemeClr val="dk1"/>
          </a:fillRef>
          <a:effectRef idx="0">
            <a:schemeClr val="dk1"/>
          </a:effectRef>
          <a:fontRef idx="minor">
            <a:schemeClr val="tx1"/>
          </a:fontRef>
        </xdr:style>
      </xdr:cxnSp>
      <xdr:cxnSp macro="">
        <xdr:nvCxnSpPr>
          <xdr:cNvPr id="6" name="Straight Connector 5">
            <a:extLst>
              <a:ext uri="{FF2B5EF4-FFF2-40B4-BE49-F238E27FC236}">
                <a16:creationId xmlns:a16="http://schemas.microsoft.com/office/drawing/2014/main" id="{D5A11E5A-091A-4380-88E7-3F2CAFB1FF54}"/>
              </a:ext>
            </a:extLst>
          </xdr:cNvPr>
          <xdr:cNvCxnSpPr/>
        </xdr:nvCxnSpPr>
        <xdr:spPr>
          <a:xfrm>
            <a:off x="2390931" y="2596634"/>
            <a:ext cx="0" cy="159183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D48ED7EE-A5E4-477B-9180-8ED7B05F0AFA}"/>
              </a:ext>
            </a:extLst>
          </xdr:cNvPr>
          <xdr:cNvCxnSpPr/>
        </xdr:nvCxnSpPr>
        <xdr:spPr>
          <a:xfrm>
            <a:off x="1214346" y="2602969"/>
            <a:ext cx="1179212"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01F1F52D-34DA-4DBF-AD66-D4630D73EB71}"/>
              </a:ext>
            </a:extLst>
          </xdr:cNvPr>
          <xdr:cNvCxnSpPr/>
        </xdr:nvCxnSpPr>
        <xdr:spPr>
          <a:xfrm flipV="1">
            <a:off x="2428705" y="2594361"/>
            <a:ext cx="262423" cy="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 name="TextBox 8">
            <a:extLst>
              <a:ext uri="{FF2B5EF4-FFF2-40B4-BE49-F238E27FC236}">
                <a16:creationId xmlns:a16="http://schemas.microsoft.com/office/drawing/2014/main" id="{8BD3DAE2-A921-43EA-814A-C9CA2166EB40}"/>
              </a:ext>
            </a:extLst>
          </xdr:cNvPr>
          <xdr:cNvSpPr txBox="1"/>
        </xdr:nvSpPr>
        <xdr:spPr>
          <a:xfrm>
            <a:off x="1518197" y="3588861"/>
            <a:ext cx="230936" cy="304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sp macro="" textlink="">
        <xdr:nvSpPr>
          <xdr:cNvPr id="10" name="TextBox 9">
            <a:extLst>
              <a:ext uri="{FF2B5EF4-FFF2-40B4-BE49-F238E27FC236}">
                <a16:creationId xmlns:a16="http://schemas.microsoft.com/office/drawing/2014/main" id="{21C619F0-284C-48DE-BADD-7CC828A48524}"/>
              </a:ext>
            </a:extLst>
          </xdr:cNvPr>
          <xdr:cNvSpPr txBox="1"/>
        </xdr:nvSpPr>
        <xdr:spPr>
          <a:xfrm>
            <a:off x="1510138" y="2759175"/>
            <a:ext cx="266793" cy="229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sp macro="" textlink="">
        <xdr:nvSpPr>
          <xdr:cNvPr id="11" name="TextBox 10">
            <a:extLst>
              <a:ext uri="{FF2B5EF4-FFF2-40B4-BE49-F238E27FC236}">
                <a16:creationId xmlns:a16="http://schemas.microsoft.com/office/drawing/2014/main" id="{0123E401-24DD-427E-93C5-35CB1C6A37E6}"/>
              </a:ext>
            </a:extLst>
          </xdr:cNvPr>
          <xdr:cNvSpPr txBox="1"/>
        </xdr:nvSpPr>
        <xdr:spPr>
          <a:xfrm>
            <a:off x="2589181" y="3322961"/>
            <a:ext cx="151219" cy="23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xnSp macro="">
        <xdr:nvCxnSpPr>
          <xdr:cNvPr id="12" name="Straight Arrow Connector 11">
            <a:extLst>
              <a:ext uri="{FF2B5EF4-FFF2-40B4-BE49-F238E27FC236}">
                <a16:creationId xmlns:a16="http://schemas.microsoft.com/office/drawing/2014/main" id="{1FB825C0-6068-4177-96EA-2F37388DC059}"/>
              </a:ext>
            </a:extLst>
          </xdr:cNvPr>
          <xdr:cNvCxnSpPr/>
        </xdr:nvCxnSpPr>
        <xdr:spPr>
          <a:xfrm flipV="1">
            <a:off x="2621769" y="2594362"/>
            <a:ext cx="2639" cy="1592581"/>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 name="TextBox 12">
            <a:extLst>
              <a:ext uri="{FF2B5EF4-FFF2-40B4-BE49-F238E27FC236}">
                <a16:creationId xmlns:a16="http://schemas.microsoft.com/office/drawing/2014/main" id="{B455376E-247F-4568-89EA-44FE55E34CB8}"/>
              </a:ext>
            </a:extLst>
          </xdr:cNvPr>
          <xdr:cNvSpPr txBox="1"/>
        </xdr:nvSpPr>
        <xdr:spPr>
          <a:xfrm flipH="1">
            <a:off x="1065082" y="3577078"/>
            <a:ext cx="151416" cy="217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sp macro="" textlink="">
        <xdr:nvSpPr>
          <xdr:cNvPr id="14" name="TextBox 13">
            <a:extLst>
              <a:ext uri="{FF2B5EF4-FFF2-40B4-BE49-F238E27FC236}">
                <a16:creationId xmlns:a16="http://schemas.microsoft.com/office/drawing/2014/main" id="{13A5B83F-A67B-4086-83AB-63AFC1EDFB30}"/>
              </a:ext>
            </a:extLst>
          </xdr:cNvPr>
          <xdr:cNvSpPr txBox="1"/>
        </xdr:nvSpPr>
        <xdr:spPr>
          <a:xfrm>
            <a:off x="968134" y="3056610"/>
            <a:ext cx="184591" cy="233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sp macro="" textlink="">
        <xdr:nvSpPr>
          <xdr:cNvPr id="15" name="TextBox 14">
            <a:extLst>
              <a:ext uri="{FF2B5EF4-FFF2-40B4-BE49-F238E27FC236}">
                <a16:creationId xmlns:a16="http://schemas.microsoft.com/office/drawing/2014/main" id="{071A5874-658B-42C2-9D21-9B277879E0DF}"/>
              </a:ext>
            </a:extLst>
          </xdr:cNvPr>
          <xdr:cNvSpPr txBox="1"/>
        </xdr:nvSpPr>
        <xdr:spPr>
          <a:xfrm>
            <a:off x="986437" y="2454913"/>
            <a:ext cx="170018" cy="217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sp macro="" textlink="">
        <xdr:nvSpPr>
          <xdr:cNvPr id="16" name="TextBox 15">
            <a:extLst>
              <a:ext uri="{FF2B5EF4-FFF2-40B4-BE49-F238E27FC236}">
                <a16:creationId xmlns:a16="http://schemas.microsoft.com/office/drawing/2014/main" id="{D3319EA9-D9C6-4B6A-BD3B-F47E807B5A0C}"/>
              </a:ext>
            </a:extLst>
          </xdr:cNvPr>
          <xdr:cNvSpPr txBox="1"/>
        </xdr:nvSpPr>
        <xdr:spPr>
          <a:xfrm>
            <a:off x="1721969" y="2201246"/>
            <a:ext cx="161222" cy="234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xnSp macro="">
        <xdr:nvCxnSpPr>
          <xdr:cNvPr id="17" name="Straight Arrow Connector 16">
            <a:extLst>
              <a:ext uri="{FF2B5EF4-FFF2-40B4-BE49-F238E27FC236}">
                <a16:creationId xmlns:a16="http://schemas.microsoft.com/office/drawing/2014/main" id="{2782FD06-C4BD-40CF-90CF-B445A2FE722A}"/>
              </a:ext>
            </a:extLst>
          </xdr:cNvPr>
          <xdr:cNvCxnSpPr/>
        </xdr:nvCxnSpPr>
        <xdr:spPr>
          <a:xfrm>
            <a:off x="1237603" y="2394636"/>
            <a:ext cx="1166392"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 name="TextBox 17">
            <a:extLst>
              <a:ext uri="{FF2B5EF4-FFF2-40B4-BE49-F238E27FC236}">
                <a16:creationId xmlns:a16="http://schemas.microsoft.com/office/drawing/2014/main" id="{477D9A6E-4B5B-443A-B381-9B9AFF67BBFC}"/>
              </a:ext>
            </a:extLst>
          </xdr:cNvPr>
          <xdr:cNvSpPr txBox="1"/>
        </xdr:nvSpPr>
        <xdr:spPr>
          <a:xfrm>
            <a:off x="883126" y="2649981"/>
            <a:ext cx="328121" cy="348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xnSp macro="">
        <xdr:nvCxnSpPr>
          <xdr:cNvPr id="19" name="Straight Arrow Connector 18">
            <a:extLst>
              <a:ext uri="{FF2B5EF4-FFF2-40B4-BE49-F238E27FC236}">
                <a16:creationId xmlns:a16="http://schemas.microsoft.com/office/drawing/2014/main" id="{96F09C17-7C0F-4EC9-8179-10C6795192BC}"/>
              </a:ext>
            </a:extLst>
          </xdr:cNvPr>
          <xdr:cNvCxnSpPr/>
        </xdr:nvCxnSpPr>
        <xdr:spPr>
          <a:xfrm>
            <a:off x="1084316" y="2857540"/>
            <a:ext cx="127153" cy="10845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Straight Arrow Connector 19">
            <a:extLst>
              <a:ext uri="{FF2B5EF4-FFF2-40B4-BE49-F238E27FC236}">
                <a16:creationId xmlns:a16="http://schemas.microsoft.com/office/drawing/2014/main" id="{97230416-A5B1-46EF-80EA-C963E2E366EC}"/>
              </a:ext>
            </a:extLst>
          </xdr:cNvPr>
          <xdr:cNvCxnSpPr/>
        </xdr:nvCxnSpPr>
        <xdr:spPr>
          <a:xfrm flipV="1">
            <a:off x="2202418" y="3603756"/>
            <a:ext cx="170824" cy="11449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TextBox 20">
            <a:extLst>
              <a:ext uri="{FF2B5EF4-FFF2-40B4-BE49-F238E27FC236}">
                <a16:creationId xmlns:a16="http://schemas.microsoft.com/office/drawing/2014/main" id="{721E85EF-3E9A-4C27-83ED-5B9B5FBC2003}"/>
              </a:ext>
            </a:extLst>
          </xdr:cNvPr>
          <xdr:cNvSpPr txBox="1"/>
        </xdr:nvSpPr>
        <xdr:spPr>
          <a:xfrm>
            <a:off x="2012138" y="2704381"/>
            <a:ext cx="288083" cy="239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xnSp macro="">
        <xdr:nvCxnSpPr>
          <xdr:cNvPr id="22" name="Straight Arrow Connector 21">
            <a:extLst>
              <a:ext uri="{FF2B5EF4-FFF2-40B4-BE49-F238E27FC236}">
                <a16:creationId xmlns:a16="http://schemas.microsoft.com/office/drawing/2014/main" id="{AB5C96D2-A8E6-43C4-9396-4685D07CC716}"/>
              </a:ext>
            </a:extLst>
          </xdr:cNvPr>
          <xdr:cNvCxnSpPr/>
        </xdr:nvCxnSpPr>
        <xdr:spPr>
          <a:xfrm flipV="1">
            <a:off x="2143985" y="2616615"/>
            <a:ext cx="111178" cy="17052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3" name="TextBox 22">
            <a:extLst>
              <a:ext uri="{FF2B5EF4-FFF2-40B4-BE49-F238E27FC236}">
                <a16:creationId xmlns:a16="http://schemas.microsoft.com/office/drawing/2014/main" id="{42ED6930-7A8D-40C4-B4C0-B6A66042E93F}"/>
              </a:ext>
            </a:extLst>
          </xdr:cNvPr>
          <xdr:cNvSpPr txBox="1"/>
        </xdr:nvSpPr>
        <xdr:spPr>
          <a:xfrm>
            <a:off x="1013734" y="3950278"/>
            <a:ext cx="244108" cy="192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sp macro="" textlink="">
        <xdr:nvSpPr>
          <xdr:cNvPr id="24" name="TextBox 23">
            <a:extLst>
              <a:ext uri="{FF2B5EF4-FFF2-40B4-BE49-F238E27FC236}">
                <a16:creationId xmlns:a16="http://schemas.microsoft.com/office/drawing/2014/main" id="{804C71C2-4C67-4FC1-8A0C-1794512E0C28}"/>
              </a:ext>
            </a:extLst>
          </xdr:cNvPr>
          <xdr:cNvSpPr txBox="1"/>
        </xdr:nvSpPr>
        <xdr:spPr>
          <a:xfrm>
            <a:off x="2354995" y="2355439"/>
            <a:ext cx="319923" cy="276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xnSp macro="">
        <xdr:nvCxnSpPr>
          <xdr:cNvPr id="25" name="Straight Arrow Connector 24">
            <a:extLst>
              <a:ext uri="{FF2B5EF4-FFF2-40B4-BE49-F238E27FC236}">
                <a16:creationId xmlns:a16="http://schemas.microsoft.com/office/drawing/2014/main" id="{EEA31908-7C30-40A1-81ED-7DECDFD3677D}"/>
              </a:ext>
            </a:extLst>
          </xdr:cNvPr>
          <xdr:cNvCxnSpPr/>
        </xdr:nvCxnSpPr>
        <xdr:spPr>
          <a:xfrm flipV="1">
            <a:off x="1368503" y="2607713"/>
            <a:ext cx="4079" cy="10191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DA8E005B-FC64-4C43-9D94-758B1A95BF78}"/>
              </a:ext>
            </a:extLst>
          </xdr:cNvPr>
          <xdr:cNvCxnSpPr/>
        </xdr:nvCxnSpPr>
        <xdr:spPr>
          <a:xfrm flipV="1">
            <a:off x="1236188" y="2328437"/>
            <a:ext cx="0" cy="2427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TextBox 26">
            <a:extLst>
              <a:ext uri="{FF2B5EF4-FFF2-40B4-BE49-F238E27FC236}">
                <a16:creationId xmlns:a16="http://schemas.microsoft.com/office/drawing/2014/main" id="{46AE3EC2-B89F-466C-BA97-290BAFD42CCA}"/>
              </a:ext>
            </a:extLst>
          </xdr:cNvPr>
          <xdr:cNvSpPr txBox="1"/>
        </xdr:nvSpPr>
        <xdr:spPr>
          <a:xfrm>
            <a:off x="1310647" y="3080748"/>
            <a:ext cx="173945" cy="22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xnSp macro="">
        <xdr:nvCxnSpPr>
          <xdr:cNvPr id="28" name="Straight Connector 27">
            <a:extLst>
              <a:ext uri="{FF2B5EF4-FFF2-40B4-BE49-F238E27FC236}">
                <a16:creationId xmlns:a16="http://schemas.microsoft.com/office/drawing/2014/main" id="{252730AD-0E5B-4667-AC43-BBF2314B9E65}"/>
              </a:ext>
            </a:extLst>
          </xdr:cNvPr>
          <xdr:cNvCxnSpPr/>
        </xdr:nvCxnSpPr>
        <xdr:spPr>
          <a:xfrm flipH="1" flipV="1">
            <a:off x="1260048" y="3635638"/>
            <a:ext cx="190391" cy="14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C1881369-52B4-4B0E-A5FA-3AFE805E562C}"/>
              </a:ext>
            </a:extLst>
          </xdr:cNvPr>
          <xdr:cNvCxnSpPr/>
        </xdr:nvCxnSpPr>
        <xdr:spPr>
          <a:xfrm flipH="1">
            <a:off x="1388510" y="3128513"/>
            <a:ext cx="219899" cy="7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TextBox 29">
            <a:extLst>
              <a:ext uri="{FF2B5EF4-FFF2-40B4-BE49-F238E27FC236}">
                <a16:creationId xmlns:a16="http://schemas.microsoft.com/office/drawing/2014/main" id="{F355EA9C-2821-4218-BFBE-B6A8E235C679}"/>
              </a:ext>
            </a:extLst>
          </xdr:cNvPr>
          <xdr:cNvSpPr txBox="1"/>
        </xdr:nvSpPr>
        <xdr:spPr>
          <a:xfrm>
            <a:off x="1309303" y="3760187"/>
            <a:ext cx="230453" cy="226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xnSp macro="">
        <xdr:nvCxnSpPr>
          <xdr:cNvPr id="31" name="Straight Arrow Connector 30">
            <a:extLst>
              <a:ext uri="{FF2B5EF4-FFF2-40B4-BE49-F238E27FC236}">
                <a16:creationId xmlns:a16="http://schemas.microsoft.com/office/drawing/2014/main" id="{55245232-C428-4472-BA7D-30716E2B0A5E}"/>
              </a:ext>
            </a:extLst>
          </xdr:cNvPr>
          <xdr:cNvCxnSpPr/>
        </xdr:nvCxnSpPr>
        <xdr:spPr>
          <a:xfrm flipV="1">
            <a:off x="1569306" y="2603600"/>
            <a:ext cx="10909" cy="53404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7CF42CDD-16CF-4B09-B8F7-41924ADD99FE}"/>
              </a:ext>
            </a:extLst>
          </xdr:cNvPr>
          <xdr:cNvCxnSpPr/>
        </xdr:nvCxnSpPr>
        <xdr:spPr>
          <a:xfrm flipV="1">
            <a:off x="1566870" y="3133691"/>
            <a:ext cx="1" cy="102862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3" name="TextBox 32">
            <a:extLst>
              <a:ext uri="{FF2B5EF4-FFF2-40B4-BE49-F238E27FC236}">
                <a16:creationId xmlns:a16="http://schemas.microsoft.com/office/drawing/2014/main" id="{59249FF1-F7F7-462F-AD05-BADCD7C0DDEA}"/>
              </a:ext>
            </a:extLst>
          </xdr:cNvPr>
          <xdr:cNvSpPr txBox="1"/>
        </xdr:nvSpPr>
        <xdr:spPr>
          <a:xfrm>
            <a:off x="2351895" y="3993056"/>
            <a:ext cx="253998" cy="285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xnSp macro="">
        <xdr:nvCxnSpPr>
          <xdr:cNvPr id="34" name="Straight Connector 33">
            <a:extLst>
              <a:ext uri="{FF2B5EF4-FFF2-40B4-BE49-F238E27FC236}">
                <a16:creationId xmlns:a16="http://schemas.microsoft.com/office/drawing/2014/main" id="{EADD1D19-7385-4D5C-9E07-B714214D26DC}"/>
              </a:ext>
            </a:extLst>
          </xdr:cNvPr>
          <xdr:cNvCxnSpPr/>
        </xdr:nvCxnSpPr>
        <xdr:spPr>
          <a:xfrm flipV="1">
            <a:off x="2399119" y="2335047"/>
            <a:ext cx="0" cy="2427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a:extLst>
              <a:ext uri="{FF2B5EF4-FFF2-40B4-BE49-F238E27FC236}">
                <a16:creationId xmlns:a16="http://schemas.microsoft.com/office/drawing/2014/main" id="{DA9E0822-57DB-4014-9282-423503DBF736}"/>
              </a:ext>
            </a:extLst>
          </xdr:cNvPr>
          <xdr:cNvCxnSpPr/>
        </xdr:nvCxnSpPr>
        <xdr:spPr>
          <a:xfrm flipV="1">
            <a:off x="999263" y="3139264"/>
            <a:ext cx="219107" cy="4824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Arrow Connector 35">
            <a:extLst>
              <a:ext uri="{FF2B5EF4-FFF2-40B4-BE49-F238E27FC236}">
                <a16:creationId xmlns:a16="http://schemas.microsoft.com/office/drawing/2014/main" id="{0E2CE0E9-4EA8-4210-AE2B-878D63B31104}"/>
              </a:ext>
            </a:extLst>
          </xdr:cNvPr>
          <xdr:cNvCxnSpPr/>
        </xdr:nvCxnSpPr>
        <xdr:spPr>
          <a:xfrm>
            <a:off x="1188470" y="3235430"/>
            <a:ext cx="38740" cy="997"/>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87ED8799-42BB-4FCD-8B23-5F87E1D138DC}"/>
              </a:ext>
            </a:extLst>
          </xdr:cNvPr>
          <xdr:cNvCxnSpPr/>
        </xdr:nvCxnSpPr>
        <xdr:spPr>
          <a:xfrm>
            <a:off x="1138097" y="3332403"/>
            <a:ext cx="81247" cy="3006"/>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38" name="Straight Arrow Connector 37">
            <a:extLst>
              <a:ext uri="{FF2B5EF4-FFF2-40B4-BE49-F238E27FC236}">
                <a16:creationId xmlns:a16="http://schemas.microsoft.com/office/drawing/2014/main" id="{1CD20E19-7B36-4E73-B137-9B32711DDF0C}"/>
              </a:ext>
            </a:extLst>
          </xdr:cNvPr>
          <xdr:cNvCxnSpPr/>
        </xdr:nvCxnSpPr>
        <xdr:spPr>
          <a:xfrm>
            <a:off x="1092304" y="3424798"/>
            <a:ext cx="127812" cy="4426"/>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39" name="Straight Arrow Connector 38">
            <a:extLst>
              <a:ext uri="{FF2B5EF4-FFF2-40B4-BE49-F238E27FC236}">
                <a16:creationId xmlns:a16="http://schemas.microsoft.com/office/drawing/2014/main" id="{10F525B8-DA6D-42BF-B497-49C86D4ED7AC}"/>
              </a:ext>
            </a:extLst>
          </xdr:cNvPr>
          <xdr:cNvCxnSpPr/>
        </xdr:nvCxnSpPr>
        <xdr:spPr>
          <a:xfrm flipV="1">
            <a:off x="1041931" y="3524115"/>
            <a:ext cx="178963" cy="142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a:extLst>
              <a:ext uri="{FF2B5EF4-FFF2-40B4-BE49-F238E27FC236}">
                <a16:creationId xmlns:a16="http://schemas.microsoft.com/office/drawing/2014/main" id="{8078F277-1CAC-426E-BDC4-71371A1E399B}"/>
              </a:ext>
            </a:extLst>
          </xdr:cNvPr>
          <xdr:cNvCxnSpPr/>
        </xdr:nvCxnSpPr>
        <xdr:spPr>
          <a:xfrm>
            <a:off x="997862" y="3619812"/>
            <a:ext cx="224325" cy="3284"/>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CD4BFE7F-73C1-4B6E-A328-A7CF353D2F8D}"/>
              </a:ext>
            </a:extLst>
          </xdr:cNvPr>
          <xdr:cNvCxnSpPr/>
        </xdr:nvCxnSpPr>
        <xdr:spPr>
          <a:xfrm flipV="1">
            <a:off x="1246654" y="3130340"/>
            <a:ext cx="102924" cy="3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a:extLst>
              <a:ext uri="{FF2B5EF4-FFF2-40B4-BE49-F238E27FC236}">
                <a16:creationId xmlns:a16="http://schemas.microsoft.com/office/drawing/2014/main" id="{8F74BA42-D699-4AB4-BFC9-6BAB7521AFD3}"/>
              </a:ext>
            </a:extLst>
          </xdr:cNvPr>
          <xdr:cNvCxnSpPr/>
        </xdr:nvCxnSpPr>
        <xdr:spPr>
          <a:xfrm flipH="1" flipV="1">
            <a:off x="1367941" y="3638464"/>
            <a:ext cx="4780" cy="51471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3" name="TextBox 42">
            <a:extLst>
              <a:ext uri="{FF2B5EF4-FFF2-40B4-BE49-F238E27FC236}">
                <a16:creationId xmlns:a16="http://schemas.microsoft.com/office/drawing/2014/main" id="{E119D57B-F442-4F2A-9017-7EDF79B0A49A}"/>
              </a:ext>
            </a:extLst>
          </xdr:cNvPr>
          <xdr:cNvSpPr txBox="1"/>
        </xdr:nvSpPr>
        <xdr:spPr>
          <a:xfrm>
            <a:off x="2018555" y="3617937"/>
            <a:ext cx="296242" cy="317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xnSp macro="">
        <xdr:nvCxnSpPr>
          <xdr:cNvPr id="44" name="Straight Arrow Connector 43">
            <a:extLst>
              <a:ext uri="{FF2B5EF4-FFF2-40B4-BE49-F238E27FC236}">
                <a16:creationId xmlns:a16="http://schemas.microsoft.com/office/drawing/2014/main" id="{A81BF6FC-A0E4-476F-81A4-F42F55687DFE}"/>
              </a:ext>
            </a:extLst>
          </xdr:cNvPr>
          <xdr:cNvCxnSpPr/>
        </xdr:nvCxnSpPr>
        <xdr:spPr>
          <a:xfrm flipH="1">
            <a:off x="876168" y="4235620"/>
            <a:ext cx="272755" cy="1119"/>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Straight Arrow Connector 44">
            <a:extLst>
              <a:ext uri="{FF2B5EF4-FFF2-40B4-BE49-F238E27FC236}">
                <a16:creationId xmlns:a16="http://schemas.microsoft.com/office/drawing/2014/main" id="{5C513673-615C-4AA5-9F88-C67ADFEE6AE2}"/>
              </a:ext>
            </a:extLst>
          </xdr:cNvPr>
          <xdr:cNvCxnSpPr/>
        </xdr:nvCxnSpPr>
        <xdr:spPr>
          <a:xfrm flipH="1">
            <a:off x="2478818" y="4236183"/>
            <a:ext cx="262316" cy="21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45">
            <a:extLst>
              <a:ext uri="{FF2B5EF4-FFF2-40B4-BE49-F238E27FC236}">
                <a16:creationId xmlns:a16="http://schemas.microsoft.com/office/drawing/2014/main" id="{D87266CF-60E7-4785-9C9B-D140835396E5}"/>
              </a:ext>
            </a:extLst>
          </xdr:cNvPr>
          <xdr:cNvCxnSpPr/>
        </xdr:nvCxnSpPr>
        <xdr:spPr>
          <a:xfrm flipH="1">
            <a:off x="1228105" y="4476507"/>
            <a:ext cx="214" cy="25801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Straight Arrow Connector 46">
            <a:extLst>
              <a:ext uri="{FF2B5EF4-FFF2-40B4-BE49-F238E27FC236}">
                <a16:creationId xmlns:a16="http://schemas.microsoft.com/office/drawing/2014/main" id="{2C2FA42F-E62F-4CFD-B9D5-079DBEE5451D}"/>
              </a:ext>
            </a:extLst>
          </xdr:cNvPr>
          <xdr:cNvCxnSpPr/>
        </xdr:nvCxnSpPr>
        <xdr:spPr>
          <a:xfrm flipV="1">
            <a:off x="2380540" y="4469602"/>
            <a:ext cx="3096" cy="2738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8" name="Isosceles Triangle 47">
            <a:extLst>
              <a:ext uri="{FF2B5EF4-FFF2-40B4-BE49-F238E27FC236}">
                <a16:creationId xmlns:a16="http://schemas.microsoft.com/office/drawing/2014/main" id="{615C338E-1985-4A07-B480-6629EEEEE656}"/>
              </a:ext>
            </a:extLst>
          </xdr:cNvPr>
          <xdr:cNvSpPr/>
        </xdr:nvSpPr>
        <xdr:spPr>
          <a:xfrm>
            <a:off x="2289585" y="4166658"/>
            <a:ext cx="208459" cy="219089"/>
          </a:xfrm>
          <a:prstGeom prst="triangl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grpSp>
        <xdr:nvGrpSpPr>
          <xdr:cNvPr id="49" name="Group 48">
            <a:extLst>
              <a:ext uri="{FF2B5EF4-FFF2-40B4-BE49-F238E27FC236}">
                <a16:creationId xmlns:a16="http://schemas.microsoft.com/office/drawing/2014/main" id="{F50E9221-F0AC-45EA-9C02-8FFAF9701F54}"/>
              </a:ext>
            </a:extLst>
          </xdr:cNvPr>
          <xdr:cNvGrpSpPr/>
        </xdr:nvGrpSpPr>
        <xdr:grpSpPr>
          <a:xfrm>
            <a:off x="2249430" y="4389636"/>
            <a:ext cx="249171" cy="61808"/>
            <a:chOff x="2242156" y="4376975"/>
            <a:chExt cx="246747" cy="61001"/>
          </a:xfrm>
        </xdr:grpSpPr>
        <xdr:cxnSp macro="">
          <xdr:nvCxnSpPr>
            <xdr:cNvPr id="60" name="Straight Connector 59">
              <a:extLst>
                <a:ext uri="{FF2B5EF4-FFF2-40B4-BE49-F238E27FC236}">
                  <a16:creationId xmlns:a16="http://schemas.microsoft.com/office/drawing/2014/main" id="{B024B721-730A-41E6-B957-B16B2117E150}"/>
                </a:ext>
              </a:extLst>
            </xdr:cNvPr>
            <xdr:cNvCxnSpPr/>
          </xdr:nvCxnSpPr>
          <xdr:spPr>
            <a:xfrm flipH="1">
              <a:off x="2242156" y="4378035"/>
              <a:ext cx="48142"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Straight Connector 60">
              <a:extLst>
                <a:ext uri="{FF2B5EF4-FFF2-40B4-BE49-F238E27FC236}">
                  <a16:creationId xmlns:a16="http://schemas.microsoft.com/office/drawing/2014/main" id="{15368BF6-1578-45CA-80A3-212DF30707C4}"/>
                </a:ext>
              </a:extLst>
            </xdr:cNvPr>
            <xdr:cNvCxnSpPr/>
          </xdr:nvCxnSpPr>
          <xdr:spPr>
            <a:xfrm flipH="1">
              <a:off x="2291337" y="4376975"/>
              <a:ext cx="48142"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a:extLst>
                <a:ext uri="{FF2B5EF4-FFF2-40B4-BE49-F238E27FC236}">
                  <a16:creationId xmlns:a16="http://schemas.microsoft.com/office/drawing/2014/main" id="{FEE65959-F357-4519-83AC-9A952AD86421}"/>
                </a:ext>
              </a:extLst>
            </xdr:cNvPr>
            <xdr:cNvCxnSpPr/>
          </xdr:nvCxnSpPr>
          <xdr:spPr>
            <a:xfrm flipH="1">
              <a:off x="2340519" y="4376975"/>
              <a:ext cx="48944"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a:extLst>
                <a:ext uri="{FF2B5EF4-FFF2-40B4-BE49-F238E27FC236}">
                  <a16:creationId xmlns:a16="http://schemas.microsoft.com/office/drawing/2014/main" id="{8D1F8DFC-4024-46BE-A69F-352279C8B588}"/>
                </a:ext>
              </a:extLst>
            </xdr:cNvPr>
            <xdr:cNvCxnSpPr/>
          </xdr:nvCxnSpPr>
          <xdr:spPr>
            <a:xfrm flipH="1">
              <a:off x="2390502" y="4376975"/>
              <a:ext cx="49218"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a:extLst>
                <a:ext uri="{FF2B5EF4-FFF2-40B4-BE49-F238E27FC236}">
                  <a16:creationId xmlns:a16="http://schemas.microsoft.com/office/drawing/2014/main" id="{DE614E0F-4BA4-48AE-BBD9-8570695512D2}"/>
                </a:ext>
              </a:extLst>
            </xdr:cNvPr>
            <xdr:cNvCxnSpPr/>
          </xdr:nvCxnSpPr>
          <xdr:spPr>
            <a:xfrm flipH="1">
              <a:off x="2440761" y="4377098"/>
              <a:ext cx="48142"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0" name="TextBox 49">
            <a:extLst>
              <a:ext uri="{FF2B5EF4-FFF2-40B4-BE49-F238E27FC236}">
                <a16:creationId xmlns:a16="http://schemas.microsoft.com/office/drawing/2014/main" id="{A927AA9B-340B-47D1-A0BE-DAF1DE997C4A}"/>
              </a:ext>
            </a:extLst>
          </xdr:cNvPr>
          <xdr:cNvSpPr txBox="1"/>
        </xdr:nvSpPr>
        <xdr:spPr>
          <a:xfrm>
            <a:off x="638951" y="4087454"/>
            <a:ext cx="40518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A</a:t>
            </a:r>
          </a:p>
        </xdr:txBody>
      </xdr:sp>
      <xdr:sp macro="" textlink="">
        <xdr:nvSpPr>
          <xdr:cNvPr id="51" name="Isosceles Triangle 50">
            <a:extLst>
              <a:ext uri="{FF2B5EF4-FFF2-40B4-BE49-F238E27FC236}">
                <a16:creationId xmlns:a16="http://schemas.microsoft.com/office/drawing/2014/main" id="{36E5F262-3C7E-4ACA-BB88-4F260A39FA5A}"/>
              </a:ext>
            </a:extLst>
          </xdr:cNvPr>
          <xdr:cNvSpPr/>
        </xdr:nvSpPr>
        <xdr:spPr>
          <a:xfrm>
            <a:off x="1120913" y="4172706"/>
            <a:ext cx="208459" cy="219896"/>
          </a:xfrm>
          <a:prstGeom prst="triangl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52" name="Straight Connector 51">
            <a:extLst>
              <a:ext uri="{FF2B5EF4-FFF2-40B4-BE49-F238E27FC236}">
                <a16:creationId xmlns:a16="http://schemas.microsoft.com/office/drawing/2014/main" id="{0680BE38-2015-4951-A1ED-EDAB395C2A3D}"/>
              </a:ext>
            </a:extLst>
          </xdr:cNvPr>
          <xdr:cNvCxnSpPr/>
        </xdr:nvCxnSpPr>
        <xdr:spPr>
          <a:xfrm flipH="1">
            <a:off x="1089917" y="4397551"/>
            <a:ext cx="48142"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EF9F52A6-B00C-4D40-A1E7-84E0CA4F685A}"/>
              </a:ext>
            </a:extLst>
          </xdr:cNvPr>
          <xdr:cNvCxnSpPr/>
        </xdr:nvCxnSpPr>
        <xdr:spPr>
          <a:xfrm flipH="1">
            <a:off x="1139098" y="4396491"/>
            <a:ext cx="48142"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a:extLst>
              <a:ext uri="{FF2B5EF4-FFF2-40B4-BE49-F238E27FC236}">
                <a16:creationId xmlns:a16="http://schemas.microsoft.com/office/drawing/2014/main" id="{EDFDDFD3-66DD-4486-8D8E-7BDDC970A262}"/>
              </a:ext>
            </a:extLst>
          </xdr:cNvPr>
          <xdr:cNvCxnSpPr/>
        </xdr:nvCxnSpPr>
        <xdr:spPr>
          <a:xfrm flipH="1">
            <a:off x="1188280" y="4396491"/>
            <a:ext cx="51368"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a:extLst>
              <a:ext uri="{FF2B5EF4-FFF2-40B4-BE49-F238E27FC236}">
                <a16:creationId xmlns:a16="http://schemas.microsoft.com/office/drawing/2014/main" id="{F21C0463-C9DF-4B40-ACD7-EE133B30F855}"/>
              </a:ext>
            </a:extLst>
          </xdr:cNvPr>
          <xdr:cNvCxnSpPr/>
        </xdr:nvCxnSpPr>
        <xdr:spPr>
          <a:xfrm flipH="1">
            <a:off x="1240687" y="4396491"/>
            <a:ext cx="49218"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ED039412-D97C-4166-9079-9DAA4A5B9C3B}"/>
              </a:ext>
            </a:extLst>
          </xdr:cNvPr>
          <xdr:cNvCxnSpPr/>
        </xdr:nvCxnSpPr>
        <xdr:spPr>
          <a:xfrm flipH="1">
            <a:off x="1290946" y="4396614"/>
            <a:ext cx="48142" cy="59941"/>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 name="TextBox 56">
            <a:extLst>
              <a:ext uri="{FF2B5EF4-FFF2-40B4-BE49-F238E27FC236}">
                <a16:creationId xmlns:a16="http://schemas.microsoft.com/office/drawing/2014/main" id="{02A79488-EDD0-4608-8D0C-31E43BDE4180}"/>
              </a:ext>
            </a:extLst>
          </xdr:cNvPr>
          <xdr:cNvSpPr txBox="1"/>
        </xdr:nvSpPr>
        <xdr:spPr>
          <a:xfrm>
            <a:off x="2678315" y="4091456"/>
            <a:ext cx="401956" cy="239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F</a:t>
            </a:r>
          </a:p>
        </xdr:txBody>
      </xdr:sp>
      <xdr:cxnSp macro="">
        <xdr:nvCxnSpPr>
          <xdr:cNvPr id="58" name="Straight Connector 57">
            <a:extLst>
              <a:ext uri="{FF2B5EF4-FFF2-40B4-BE49-F238E27FC236}">
                <a16:creationId xmlns:a16="http://schemas.microsoft.com/office/drawing/2014/main" id="{365E81D9-134A-4FDE-A1CB-A98FB5239F2A}"/>
              </a:ext>
            </a:extLst>
          </xdr:cNvPr>
          <xdr:cNvCxnSpPr/>
        </xdr:nvCxnSpPr>
        <xdr:spPr>
          <a:xfrm flipH="1" flipV="1">
            <a:off x="1268084" y="4160903"/>
            <a:ext cx="312860" cy="11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TextBox 58">
            <a:extLst>
              <a:ext uri="{FF2B5EF4-FFF2-40B4-BE49-F238E27FC236}">
                <a16:creationId xmlns:a16="http://schemas.microsoft.com/office/drawing/2014/main" id="{1D952ADC-CA8D-4CC4-A425-40C4C706B208}"/>
              </a:ext>
            </a:extLst>
          </xdr:cNvPr>
          <xdr:cNvSpPr txBox="1"/>
        </xdr:nvSpPr>
        <xdr:spPr>
          <a:xfrm>
            <a:off x="783681" y="3522787"/>
            <a:ext cx="225134" cy="257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w</a:t>
            </a:r>
          </a:p>
        </xdr:txBody>
      </xdr:sp>
    </xdr:grpSp>
    <xdr:clientData/>
  </xdr:twoCellAnchor>
  <xdr:twoCellAnchor>
    <xdr:from>
      <xdr:col>3</xdr:col>
      <xdr:colOff>541490</xdr:colOff>
      <xdr:row>28</xdr:row>
      <xdr:rowOff>13041</xdr:rowOff>
    </xdr:from>
    <xdr:to>
      <xdr:col>4</xdr:col>
      <xdr:colOff>357005</xdr:colOff>
      <xdr:row>30</xdr:row>
      <xdr:rowOff>35777</xdr:rowOff>
    </xdr:to>
    <xdr:sp macro="" textlink="">
      <xdr:nvSpPr>
        <xdr:cNvPr id="65" name="TextBox 64">
          <a:extLst>
            <a:ext uri="{FF2B5EF4-FFF2-40B4-BE49-F238E27FC236}">
              <a16:creationId xmlns:a16="http://schemas.microsoft.com/office/drawing/2014/main" id="{2E33C788-EEE5-45F6-9304-1E35602D5FEA}"/>
            </a:ext>
          </a:extLst>
        </xdr:cNvPr>
        <xdr:cNvSpPr txBox="1"/>
      </xdr:nvSpPr>
      <xdr:spPr>
        <a:xfrm>
          <a:off x="2341715" y="4585041"/>
          <a:ext cx="415590" cy="346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380353</xdr:colOff>
      <xdr:row>28</xdr:row>
      <xdr:rowOff>14942</xdr:rowOff>
    </xdr:from>
    <xdr:to>
      <xdr:col>2</xdr:col>
      <xdr:colOff>195868</xdr:colOff>
      <xdr:row>30</xdr:row>
      <xdr:rowOff>34373</xdr:rowOff>
    </xdr:to>
    <xdr:sp macro="" textlink="">
      <xdr:nvSpPr>
        <xdr:cNvPr id="66" name="TextBox 65">
          <a:extLst>
            <a:ext uri="{FF2B5EF4-FFF2-40B4-BE49-F238E27FC236}">
              <a16:creationId xmlns:a16="http://schemas.microsoft.com/office/drawing/2014/main" id="{26985A69-89DC-4A26-B984-45274E971EA5}"/>
            </a:ext>
          </a:extLst>
        </xdr:cNvPr>
        <xdr:cNvSpPr txBox="1"/>
      </xdr:nvSpPr>
      <xdr:spPr>
        <a:xfrm>
          <a:off x="980428" y="4586942"/>
          <a:ext cx="415590" cy="343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3E6B-D904-498E-86E6-CB02520821D4}">
  <sheetPr>
    <tabColor indexed="49"/>
  </sheetPr>
  <dimension ref="A1:GC59"/>
  <sheetViews>
    <sheetView tabSelected="1" view="pageBreakPreview" zoomScale="85" zoomScaleNormal="100" zoomScaleSheetLayoutView="85" workbookViewId="0">
      <selection activeCell="F66" sqref="F66"/>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AA-SM-026-051</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VERTICAL TRIANGLE DIST. LOAD, LOWER PEAK, SIMPLE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F13" s="54"/>
      <c r="K13" s="23"/>
      <c r="S13" s="46"/>
      <c r="T13" s="45"/>
    </row>
    <row r="14" spans="1:185" x14ac:dyDescent="0.2">
      <c r="E14" s="1"/>
      <c r="K14" s="23"/>
    </row>
    <row r="15" spans="1:185" x14ac:dyDescent="0.2">
      <c r="B15" s="1"/>
      <c r="C15" s="55"/>
      <c r="D15" s="1"/>
      <c r="E15" s="1"/>
      <c r="F15" s="10" t="s">
        <v>56</v>
      </c>
      <c r="G15" s="6" t="s">
        <v>57</v>
      </c>
      <c r="H15" s="56">
        <v>19</v>
      </c>
      <c r="I15" s="5" t="s">
        <v>58</v>
      </c>
      <c r="K15" s="23"/>
      <c r="L15" s="41"/>
    </row>
    <row r="16" spans="1:185" x14ac:dyDescent="0.2">
      <c r="C16" s="1"/>
      <c r="D16" s="1"/>
      <c r="E16" s="2"/>
      <c r="G16" s="6" t="s">
        <v>59</v>
      </c>
      <c r="H16" s="56">
        <v>6</v>
      </c>
      <c r="I16" s="5" t="s">
        <v>60</v>
      </c>
      <c r="K16" s="23"/>
      <c r="L16" s="41"/>
    </row>
    <row r="17" spans="1:171" s="41" customFormat="1" x14ac:dyDescent="0.2">
      <c r="A17" s="5"/>
      <c r="B17" s="1"/>
      <c r="C17" s="5"/>
      <c r="D17" s="5"/>
      <c r="E17" s="5"/>
      <c r="F17" s="5"/>
      <c r="G17" s="6" t="s">
        <v>61</v>
      </c>
      <c r="H17" s="56">
        <v>5</v>
      </c>
      <c r="I17" s="5" t="s">
        <v>60</v>
      </c>
      <c r="J17" s="5"/>
      <c r="K17" s="5"/>
      <c r="N17" s="39"/>
      <c r="R17" s="45"/>
      <c r="S17" s="45"/>
      <c r="T17" s="47"/>
      <c r="U17" s="47"/>
      <c r="V17" s="47"/>
      <c r="W17" s="47"/>
      <c r="X17" s="47"/>
      <c r="Y17" s="47"/>
      <c r="Z17" s="47"/>
      <c r="AA17" s="47"/>
      <c r="AB17" s="47"/>
      <c r="AC17" s="47"/>
      <c r="AD17" s="47"/>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row>
    <row r="18" spans="1:171" s="41" customFormat="1" x14ac:dyDescent="0.2">
      <c r="A18" s="5"/>
      <c r="B18" s="5"/>
      <c r="C18" s="5"/>
      <c r="D18" s="5"/>
      <c r="E18" s="5"/>
      <c r="F18" s="5"/>
      <c r="G18" s="23"/>
      <c r="H18" s="23"/>
      <c r="I18" s="23"/>
      <c r="J18" s="23"/>
      <c r="K18" s="23"/>
      <c r="L18" s="57"/>
      <c r="N18" s="39"/>
      <c r="R18" s="45"/>
      <c r="S18" s="45"/>
      <c r="T18" s="47"/>
      <c r="U18" s="47"/>
      <c r="V18" s="47"/>
      <c r="W18" s="47"/>
      <c r="X18" s="47"/>
      <c r="Y18" s="47"/>
      <c r="Z18" s="47"/>
      <c r="AA18" s="47"/>
      <c r="AB18" s="47"/>
      <c r="AC18" s="47"/>
      <c r="AD18" s="47"/>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s="41" customFormat="1" x14ac:dyDescent="0.2">
      <c r="A19" s="5"/>
      <c r="B19" s="1"/>
      <c r="C19" s="5"/>
      <c r="D19" s="5"/>
      <c r="E19" s="5"/>
      <c r="F19" s="5"/>
      <c r="G19" s="24" t="s">
        <v>62</v>
      </c>
      <c r="H19" s="58">
        <v>10</v>
      </c>
      <c r="I19" s="23"/>
      <c r="J19" s="23"/>
      <c r="K19" s="23"/>
      <c r="L19" s="57"/>
      <c r="N19" s="39"/>
      <c r="R19" s="45"/>
      <c r="S19" s="45"/>
      <c r="T19" s="47"/>
      <c r="U19" s="47"/>
      <c r="V19" s="47"/>
      <c r="W19" s="47"/>
      <c r="X19" s="47"/>
      <c r="Y19" s="47"/>
      <c r="Z19" s="47"/>
      <c r="AA19" s="47"/>
      <c r="AB19" s="47"/>
      <c r="AC19" s="47"/>
      <c r="AD19" s="47"/>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row>
    <row r="20" spans="1:171" s="41" customFormat="1" x14ac:dyDescent="0.2">
      <c r="A20" s="5"/>
      <c r="B20" s="1"/>
      <c r="C20" s="5"/>
      <c r="D20" s="5"/>
      <c r="E20" s="5"/>
      <c r="F20" s="5"/>
      <c r="G20" s="24" t="s">
        <v>63</v>
      </c>
      <c r="H20" s="59">
        <v>40</v>
      </c>
      <c r="I20" s="23" t="s">
        <v>60</v>
      </c>
      <c r="J20" s="23"/>
      <c r="K20" s="23"/>
      <c r="L20" s="57"/>
      <c r="N20" s="39"/>
      <c r="R20" s="45"/>
      <c r="S20" s="45"/>
      <c r="T20" s="47"/>
      <c r="U20" s="47"/>
      <c r="V20" s="47"/>
      <c r="W20" s="47"/>
      <c r="X20" s="47"/>
      <c r="Y20" s="47"/>
      <c r="Z20" s="47"/>
      <c r="AA20" s="47"/>
      <c r="AB20" s="47"/>
      <c r="AC20" s="47"/>
      <c r="AD20" s="47"/>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row>
    <row r="21" spans="1:171" s="41" customFormat="1" x14ac:dyDescent="0.2">
      <c r="A21" s="5"/>
      <c r="B21" s="1"/>
      <c r="C21" s="55"/>
      <c r="D21" s="60"/>
      <c r="E21" s="61"/>
      <c r="F21" s="60"/>
      <c r="G21" s="62"/>
      <c r="H21" s="59"/>
      <c r="I21" s="63"/>
      <c r="J21" s="64"/>
      <c r="K21" s="23"/>
      <c r="L21" s="57"/>
      <c r="N21" s="39"/>
      <c r="R21" s="45"/>
      <c r="S21" s="45"/>
      <c r="T21" s="47"/>
      <c r="U21" s="47"/>
      <c r="V21" s="47"/>
      <c r="W21" s="47"/>
      <c r="X21" s="47"/>
      <c r="Y21" s="47"/>
      <c r="Z21" s="47"/>
      <c r="AA21" s="47"/>
      <c r="AB21" s="47"/>
      <c r="AC21" s="47"/>
      <c r="AD21" s="47"/>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s="41" customFormat="1" x14ac:dyDescent="0.2">
      <c r="A22" s="5"/>
      <c r="B22" s="1"/>
      <c r="C22" s="1"/>
      <c r="D22" s="60"/>
      <c r="E22" s="61"/>
      <c r="F22" s="60"/>
      <c r="G22" s="65" t="s">
        <v>64</v>
      </c>
      <c r="H22" s="66">
        <v>5</v>
      </c>
      <c r="I22" s="67" t="s">
        <v>65</v>
      </c>
      <c r="J22" s="51"/>
      <c r="K22" s="23"/>
      <c r="L22" s="57"/>
      <c r="N22" s="39"/>
      <c r="R22" s="45"/>
      <c r="S22" s="45"/>
      <c r="T22" s="47"/>
      <c r="U22" s="47"/>
      <c r="V22" s="47"/>
      <c r="W22" s="47"/>
      <c r="X22" s="47"/>
      <c r="Y22" s="47"/>
      <c r="Z22" s="47"/>
      <c r="AA22" s="47"/>
      <c r="AB22" s="47"/>
      <c r="AC22" s="47"/>
      <c r="AD22" s="47"/>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row>
    <row r="23" spans="1:171" s="41" customFormat="1" x14ac:dyDescent="0.2">
      <c r="A23" s="5"/>
      <c r="B23" s="1"/>
      <c r="C23" s="1"/>
      <c r="D23" s="5"/>
      <c r="E23" s="5"/>
      <c r="F23" s="68"/>
      <c r="G23" s="24" t="s">
        <v>66</v>
      </c>
      <c r="H23" s="59">
        <v>54</v>
      </c>
      <c r="I23" s="23" t="s">
        <v>65</v>
      </c>
      <c r="J23" s="23"/>
      <c r="K23" s="23"/>
      <c r="L23" s="57"/>
      <c r="N23" s="39"/>
      <c r="R23" s="45"/>
      <c r="S23" s="45"/>
      <c r="T23" s="47"/>
      <c r="U23" s="47"/>
      <c r="V23" s="47"/>
      <c r="W23" s="47"/>
      <c r="X23" s="47"/>
      <c r="Y23" s="47"/>
      <c r="Z23" s="47"/>
      <c r="AA23" s="47"/>
      <c r="AB23" s="47"/>
      <c r="AC23" s="47"/>
      <c r="AD23" s="47"/>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row>
    <row r="24" spans="1:171" s="41" customFormat="1" x14ac:dyDescent="0.2">
      <c r="A24" s="23"/>
      <c r="B24" s="23"/>
      <c r="C24" s="23"/>
      <c r="D24" s="23"/>
      <c r="E24" s="23"/>
      <c r="F24" s="5"/>
      <c r="G24" s="23"/>
      <c r="H24" s="23"/>
      <c r="I24" s="23"/>
      <c r="J24" s="23"/>
      <c r="K24" s="23"/>
      <c r="L24" s="23"/>
      <c r="N24" s="39"/>
      <c r="R24" s="45"/>
      <c r="S24" s="45"/>
      <c r="T24" s="47"/>
      <c r="U24" s="47"/>
      <c r="V24" s="47"/>
      <c r="W24" s="47"/>
      <c r="X24" s="47"/>
      <c r="Y24" s="47"/>
      <c r="Z24" s="47"/>
      <c r="AA24" s="47"/>
      <c r="AB24" s="47"/>
      <c r="AC24" s="47"/>
      <c r="AD24" s="47"/>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row r="25" spans="1:171" s="41" customFormat="1" x14ac:dyDescent="0.2">
      <c r="A25" s="23"/>
      <c r="B25" s="23"/>
      <c r="C25" s="23"/>
      <c r="D25" s="23"/>
      <c r="E25" s="23"/>
      <c r="F25" s="23"/>
      <c r="G25" s="62" t="s">
        <v>67</v>
      </c>
      <c r="H25" s="69">
        <f>H15+H16</f>
        <v>25</v>
      </c>
      <c r="I25" s="70" t="s">
        <v>68</v>
      </c>
      <c r="J25" s="23"/>
      <c r="K25" s="23"/>
      <c r="L25" s="23"/>
      <c r="N25" s="39"/>
      <c r="R25" s="45"/>
      <c r="S25" s="45"/>
      <c r="T25" s="47"/>
      <c r="U25" s="47"/>
      <c r="V25" s="47"/>
      <c r="W25" s="47"/>
      <c r="X25" s="47"/>
      <c r="Y25" s="47"/>
      <c r="Z25" s="47"/>
      <c r="AA25" s="47"/>
      <c r="AB25" s="47"/>
      <c r="AC25" s="47"/>
      <c r="AD25" s="47"/>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row>
    <row r="26" spans="1:171" s="41" customFormat="1" x14ac:dyDescent="0.2">
      <c r="A26" s="23"/>
      <c r="B26" s="23"/>
      <c r="C26" s="23"/>
      <c r="D26" s="23"/>
      <c r="E26" s="23"/>
      <c r="F26" s="23"/>
      <c r="G26" s="24" t="s">
        <v>69</v>
      </c>
      <c r="H26" s="71">
        <f>H25-H17</f>
        <v>20</v>
      </c>
      <c r="I26" s="23" t="s">
        <v>60</v>
      </c>
      <c r="J26" s="23"/>
      <c r="K26" s="23"/>
      <c r="L26" s="23"/>
      <c r="N26" s="39"/>
      <c r="R26" s="45"/>
      <c r="S26" s="45"/>
      <c r="T26" s="47"/>
      <c r="U26" s="47"/>
      <c r="V26" s="47"/>
      <c r="W26" s="47"/>
      <c r="X26" s="47"/>
      <c r="Y26" s="47"/>
      <c r="Z26" s="47"/>
      <c r="AA26" s="47"/>
      <c r="AB26" s="47"/>
      <c r="AC26" s="47"/>
      <c r="AD26" s="47"/>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row>
    <row r="27" spans="1:171" s="41" customFormat="1" x14ac:dyDescent="0.2">
      <c r="A27" s="23"/>
      <c r="B27" s="23"/>
      <c r="C27" s="23"/>
      <c r="D27" s="23"/>
      <c r="E27" s="23"/>
      <c r="F27" s="23"/>
      <c r="G27" s="23"/>
      <c r="H27" s="23"/>
      <c r="I27" s="23"/>
      <c r="J27" s="23"/>
      <c r="K27" s="23"/>
      <c r="L27" s="23"/>
      <c r="N27" s="39"/>
      <c r="R27" s="45"/>
      <c r="S27" s="45"/>
      <c r="T27" s="47"/>
      <c r="U27" s="47"/>
      <c r="V27" s="47"/>
      <c r="W27" s="47"/>
      <c r="X27" s="47"/>
      <c r="Y27" s="47"/>
      <c r="Z27" s="47"/>
      <c r="AA27" s="47"/>
      <c r="AB27" s="47"/>
      <c r="AC27" s="47"/>
      <c r="AD27" s="47"/>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row>
    <row r="28" spans="1:171" x14ac:dyDescent="0.2">
      <c r="A28" s="23"/>
      <c r="B28" s="23"/>
      <c r="C28" s="23"/>
      <c r="D28" s="23"/>
      <c r="E28" s="23"/>
      <c r="F28" s="23"/>
      <c r="G28" s="23"/>
      <c r="H28" s="23"/>
      <c r="I28" s="23"/>
      <c r="J28" s="23"/>
      <c r="K28" s="23"/>
    </row>
    <row r="29" spans="1:171" s="41" customFormat="1" x14ac:dyDescent="0.2">
      <c r="A29" s="23"/>
      <c r="B29" s="23"/>
      <c r="C29" s="23"/>
      <c r="D29" s="23"/>
      <c r="E29" s="23"/>
      <c r="F29" s="23"/>
      <c r="G29" s="23"/>
      <c r="H29" s="23"/>
      <c r="I29" s="23"/>
      <c r="J29" s="23"/>
      <c r="K29" s="23"/>
      <c r="L29" s="23"/>
      <c r="N29" s="39"/>
      <c r="R29" s="45"/>
      <c r="S29" s="45"/>
      <c r="T29" s="47"/>
      <c r="U29" s="47"/>
      <c r="V29" s="47"/>
      <c r="W29" s="47"/>
      <c r="X29" s="47"/>
      <c r="Y29" s="47"/>
      <c r="Z29" s="47"/>
      <c r="AA29" s="47"/>
      <c r="AB29" s="47"/>
      <c r="AC29" s="47"/>
      <c r="AD29" s="47"/>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row>
    <row r="30" spans="1:171" s="41" customFormat="1" x14ac:dyDescent="0.2">
      <c r="A30" s="23"/>
      <c r="B30" s="23"/>
      <c r="C30" s="23"/>
      <c r="D30" s="23"/>
      <c r="E30" s="23"/>
      <c r="F30" s="23"/>
      <c r="G30" s="23"/>
      <c r="H30" s="23"/>
      <c r="I30" s="23"/>
      <c r="J30" s="23"/>
      <c r="K30" s="23"/>
      <c r="L30" s="23"/>
      <c r="N30" s="39"/>
      <c r="R30" s="45"/>
      <c r="S30" s="45"/>
      <c r="T30" s="47"/>
      <c r="U30" s="47"/>
      <c r="V30" s="47"/>
      <c r="W30" s="47"/>
      <c r="X30" s="47"/>
      <c r="Y30" s="47"/>
      <c r="Z30" s="47"/>
      <c r="AA30" s="47"/>
      <c r="AB30" s="47"/>
      <c r="AC30" s="47"/>
      <c r="AD30" s="47"/>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row>
    <row r="31" spans="1:171" s="41" customFormat="1" x14ac:dyDescent="0.2">
      <c r="A31" s="5"/>
      <c r="B31" s="55" t="s">
        <v>70</v>
      </c>
      <c r="C31" s="23"/>
      <c r="D31" s="23"/>
      <c r="E31" s="23"/>
      <c r="F31" s="23"/>
      <c r="G31" s="23"/>
      <c r="H31" s="23"/>
      <c r="I31" s="23"/>
      <c r="J31" s="23"/>
      <c r="K31" s="23"/>
      <c r="L31" s="23"/>
      <c r="N31" s="39"/>
      <c r="R31" s="45"/>
      <c r="S31" s="45"/>
      <c r="T31" s="47"/>
      <c r="U31" s="47"/>
      <c r="V31" s="47"/>
      <c r="W31" s="47"/>
      <c r="X31" s="47"/>
      <c r="Y31" s="47"/>
      <c r="Z31" s="47"/>
      <c r="AA31" s="47"/>
      <c r="AB31" s="47"/>
      <c r="AC31" s="47"/>
      <c r="AD31" s="47"/>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row>
    <row r="32" spans="1:171" s="41" customFormat="1" x14ac:dyDescent="0.2">
      <c r="A32" s="23"/>
      <c r="B32" s="23"/>
      <c r="C32" s="23"/>
      <c r="D32" s="23"/>
      <c r="E32" s="23"/>
      <c r="F32" s="23"/>
      <c r="G32" s="23"/>
      <c r="H32" s="23"/>
      <c r="I32" s="23"/>
      <c r="J32" s="23"/>
      <c r="K32" s="23"/>
      <c r="L32" s="23"/>
      <c r="N32" s="39"/>
      <c r="R32" s="45"/>
      <c r="S32" s="45"/>
      <c r="T32" s="47"/>
      <c r="U32" s="47"/>
      <c r="V32" s="47"/>
      <c r="W32" s="47"/>
      <c r="X32" s="47"/>
      <c r="Y32" s="47"/>
      <c r="Z32" s="47"/>
      <c r="AA32" s="47"/>
      <c r="AB32" s="47"/>
      <c r="AC32" s="47"/>
      <c r="AD32" s="47"/>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row>
    <row r="33" spans="1:171" s="23" customFormat="1" x14ac:dyDescent="0.2">
      <c r="A33" s="6" t="s">
        <v>71</v>
      </c>
      <c r="B33" s="5" t="str">
        <f ca="1">[1]!xlv(B35)</f>
        <v>(I₂ × h) / (I₁ × L)</v>
      </c>
      <c r="L33" s="41"/>
      <c r="M33" s="41"/>
      <c r="N33" s="45"/>
      <c r="O33" s="45"/>
      <c r="P33" s="47"/>
      <c r="Q33" s="47"/>
      <c r="R33" s="47"/>
      <c r="S33" s="45"/>
      <c r="T33" s="47"/>
      <c r="U33" s="47"/>
      <c r="V33" s="47"/>
      <c r="W33" s="47"/>
      <c r="X33" s="47"/>
      <c r="Y33" s="47"/>
      <c r="Z33" s="47"/>
      <c r="AA33" s="47"/>
      <c r="AB33" s="47"/>
      <c r="AC33" s="47"/>
      <c r="AD33" s="47"/>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row>
    <row r="34" spans="1:171" s="23" customFormat="1" x14ac:dyDescent="0.2">
      <c r="A34" s="6" t="s">
        <v>72</v>
      </c>
      <c r="B34" s="5" t="str">
        <f>[1]!xln(B35)</f>
        <v>(54 × 25) / (5 × 40)</v>
      </c>
      <c r="L34" s="41"/>
      <c r="M34" s="41"/>
      <c r="N34" s="45"/>
      <c r="O34" s="45"/>
      <c r="P34" s="47"/>
      <c r="Q34" s="47"/>
      <c r="R34" s="47"/>
      <c r="S34" s="45"/>
      <c r="T34" s="47"/>
      <c r="U34" s="47"/>
      <c r="V34" s="47"/>
      <c r="W34" s="47"/>
      <c r="X34" s="47"/>
      <c r="Y34" s="47"/>
      <c r="Z34" s="47"/>
      <c r="AA34" s="47"/>
      <c r="AB34" s="47"/>
      <c r="AC34" s="47"/>
      <c r="AD34" s="47"/>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row>
    <row r="35" spans="1:171" s="23" customFormat="1" x14ac:dyDescent="0.2">
      <c r="A35" s="6" t="s">
        <v>71</v>
      </c>
      <c r="B35" s="72">
        <f>(H23*H25)/(H22*H20)</f>
        <v>6.75</v>
      </c>
      <c r="L35" s="57"/>
      <c r="M35" s="41"/>
      <c r="N35" s="45"/>
      <c r="O35" s="45"/>
      <c r="P35" s="47"/>
      <c r="Q35" s="47"/>
      <c r="R35" s="47"/>
      <c r="S35" s="45"/>
      <c r="T35" s="47"/>
      <c r="U35" s="47"/>
      <c r="V35" s="47"/>
      <c r="W35" s="47"/>
      <c r="X35" s="47"/>
      <c r="Y35" s="47"/>
      <c r="Z35" s="47"/>
      <c r="AA35" s="47"/>
      <c r="AB35" s="47"/>
      <c r="AC35" s="47"/>
      <c r="AD35" s="47"/>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row>
    <row r="36" spans="1:171" s="23" customFormat="1" x14ac:dyDescent="0.2">
      <c r="A36" s="5"/>
      <c r="B36" s="5"/>
      <c r="C36" s="5"/>
      <c r="L36" s="45"/>
      <c r="M36" s="45"/>
      <c r="N36" s="47"/>
      <c r="O36" s="47"/>
      <c r="P36" s="47"/>
      <c r="Q36" s="45"/>
      <c r="R36" s="47"/>
      <c r="S36" s="47"/>
      <c r="T36" s="47"/>
      <c r="U36" s="47"/>
      <c r="V36" s="47"/>
      <c r="W36" s="47"/>
      <c r="X36" s="47"/>
      <c r="Y36" s="47"/>
      <c r="Z36" s="47"/>
      <c r="AA36" s="47"/>
      <c r="AB36" s="47"/>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row>
    <row r="37" spans="1:171" s="23" customFormat="1" x14ac:dyDescent="0.2">
      <c r="A37" s="2" t="s">
        <v>73</v>
      </c>
      <c r="B37" s="73" t="str">
        <f ca="1">[1]!xlv(B39)</f>
        <v>w / (6 × L) × (a² + (a × c) - (2 × c²))</v>
      </c>
      <c r="C37" s="74"/>
      <c r="L37" s="45"/>
      <c r="M37" s="45"/>
      <c r="N37" s="47"/>
      <c r="O37" s="47"/>
      <c r="P37" s="47"/>
      <c r="Q37" s="45"/>
      <c r="R37" s="47"/>
      <c r="S37" s="47"/>
      <c r="T37" s="47"/>
      <c r="U37" s="47"/>
      <c r="V37" s="47"/>
      <c r="W37" s="47"/>
      <c r="X37" s="47"/>
      <c r="Y37" s="47"/>
      <c r="Z37" s="47"/>
      <c r="AA37" s="47"/>
      <c r="AB37" s="47"/>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row>
    <row r="38" spans="1:171" s="23" customFormat="1" x14ac:dyDescent="0.2">
      <c r="A38" s="6" t="s">
        <v>72</v>
      </c>
      <c r="B38" s="72" t="str">
        <f>[1]!xln(B39)</f>
        <v>10 / (6 × 40) × (19² + (19 × 5) - (2 × 5²))</v>
      </c>
      <c r="C38" s="5"/>
      <c r="D38" s="5"/>
      <c r="E38" s="75"/>
      <c r="F38" s="1"/>
      <c r="G38" s="5"/>
      <c r="H38" s="5"/>
      <c r="I38" s="5"/>
      <c r="J38" s="60"/>
      <c r="K38" s="1"/>
      <c r="L38" s="45"/>
      <c r="M38" s="45"/>
      <c r="N38" s="47"/>
      <c r="O38" s="47"/>
      <c r="P38" s="47"/>
      <c r="Q38" s="45"/>
      <c r="R38" s="47"/>
      <c r="S38" s="47"/>
      <c r="T38" s="47"/>
      <c r="U38" s="47"/>
      <c r="V38" s="47"/>
      <c r="W38" s="47"/>
      <c r="X38" s="47"/>
      <c r="Y38" s="47"/>
      <c r="Z38" s="47"/>
      <c r="AA38" s="47"/>
      <c r="AB38" s="47"/>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row>
    <row r="39" spans="1:171" s="23" customFormat="1" x14ac:dyDescent="0.2">
      <c r="A39" s="2" t="s">
        <v>74</v>
      </c>
      <c r="B39" s="72">
        <f>H19/(6*H20)*(H15^2+(H15*H17)-(2*H17^2))</f>
        <v>16.916666666666664</v>
      </c>
      <c r="C39" s="5"/>
      <c r="F39" s="5"/>
      <c r="G39" s="5"/>
      <c r="H39" s="5"/>
      <c r="I39" s="5"/>
      <c r="J39" s="5"/>
      <c r="K39" s="5"/>
      <c r="L39" s="45"/>
      <c r="M39" s="45"/>
      <c r="N39" s="47"/>
      <c r="O39" s="47"/>
      <c r="P39" s="47"/>
      <c r="Q39" s="45"/>
      <c r="R39" s="47"/>
      <c r="S39" s="47"/>
      <c r="T39" s="47"/>
      <c r="U39" s="47"/>
      <c r="V39" s="47"/>
      <c r="W39" s="47"/>
      <c r="X39" s="47"/>
      <c r="Y39" s="47"/>
      <c r="Z39" s="47"/>
      <c r="AA39" s="47"/>
      <c r="AB39" s="47"/>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row>
    <row r="40" spans="1:171" s="23" customFormat="1" x14ac:dyDescent="0.2">
      <c r="A40" s="5"/>
      <c r="B40" s="5"/>
      <c r="C40" s="5"/>
      <c r="F40" s="5"/>
      <c r="G40" s="5"/>
      <c r="H40" s="5"/>
      <c r="I40" s="5"/>
      <c r="J40" s="5"/>
      <c r="K40" s="5"/>
      <c r="L40" s="39"/>
      <c r="M40" s="41"/>
      <c r="N40" s="41"/>
      <c r="O40" s="41"/>
      <c r="P40" s="45"/>
      <c r="Q40" s="45"/>
      <c r="R40" s="47"/>
      <c r="S40" s="47"/>
      <c r="T40" s="47"/>
      <c r="U40" s="47"/>
      <c r="V40" s="47"/>
      <c r="W40" s="47"/>
      <c r="X40" s="47"/>
      <c r="Y40" s="47"/>
      <c r="Z40" s="47"/>
      <c r="AA40" s="47"/>
      <c r="AB40" s="47"/>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row>
    <row r="41" spans="1:171" s="23" customFormat="1" x14ac:dyDescent="0.2">
      <c r="A41" s="24" t="s">
        <v>75</v>
      </c>
      <c r="B41" s="23" t="str">
        <f ca="1">[1]!xlv(B44)</f>
        <v>w / (120 × h² × (d - b)) × ((3 × (4 × d⁵ + b⁵)) - 15 × h × (3 × d⁴ + b⁴) + (20 × h² × (2 × d³ + b³) - 15 × b × d² × (2 × h - d)²))</v>
      </c>
      <c r="F41" s="5"/>
      <c r="G41" s="5"/>
      <c r="H41" s="5"/>
      <c r="I41" s="5"/>
      <c r="J41" s="76"/>
      <c r="K41" s="5"/>
      <c r="L41" s="39"/>
      <c r="M41" s="41"/>
      <c r="N41" s="41"/>
      <c r="O41" s="41"/>
      <c r="P41" s="45"/>
      <c r="Q41" s="45"/>
      <c r="R41" s="47"/>
      <c r="S41" s="47"/>
      <c r="T41" s="47"/>
      <c r="U41" s="47"/>
      <c r="V41" s="47"/>
      <c r="W41" s="47"/>
      <c r="X41" s="47"/>
      <c r="Y41" s="47"/>
      <c r="Z41" s="47"/>
      <c r="AA41" s="47"/>
      <c r="AB41" s="4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row>
    <row r="42" spans="1:171" s="23" customFormat="1" x14ac:dyDescent="0.2">
      <c r="A42" s="6" t="s">
        <v>72</v>
      </c>
      <c r="B42" s="33" t="str">
        <f>[1]!xln(B44)</f>
        <v>10 / (120 × 25² × (20 - 6)) × ((3 × (4 × 20⁵ + 6⁵)) - 15 × 25 × (3 × 20⁴ + 6⁴) + (20 × 25² × (2 × 20³ + 6³) - 15 × 6 × 20² × (2 × 25 - 20)²))</v>
      </c>
      <c r="C42" s="33"/>
      <c r="D42" s="33"/>
      <c r="E42" s="33"/>
      <c r="F42" s="33"/>
      <c r="G42" s="33"/>
      <c r="H42" s="33"/>
      <c r="I42" s="33"/>
      <c r="J42" s="33"/>
      <c r="L42" s="39"/>
      <c r="M42" s="41"/>
      <c r="N42" s="41"/>
      <c r="O42" s="41"/>
      <c r="P42" s="45"/>
      <c r="Q42" s="45"/>
      <c r="R42" s="47"/>
      <c r="S42" s="47"/>
      <c r="T42" s="47"/>
      <c r="U42" s="47"/>
      <c r="V42" s="47"/>
      <c r="W42" s="47"/>
      <c r="X42" s="47"/>
      <c r="Y42" s="47"/>
      <c r="Z42" s="47"/>
      <c r="AA42" s="47"/>
      <c r="AB42" s="47"/>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row>
    <row r="43" spans="1:171" s="23" customFormat="1" x14ac:dyDescent="0.2">
      <c r="B43" s="33"/>
      <c r="C43" s="33"/>
      <c r="D43" s="33"/>
      <c r="E43" s="33"/>
      <c r="F43" s="33"/>
      <c r="G43" s="33"/>
      <c r="H43" s="33"/>
      <c r="I43" s="33"/>
      <c r="J43" s="33"/>
      <c r="M43" s="41"/>
      <c r="N43" s="39"/>
      <c r="O43" s="41"/>
      <c r="P43" s="41"/>
      <c r="Q43" s="41"/>
      <c r="R43" s="45"/>
      <c r="S43" s="45"/>
      <c r="T43" s="47"/>
      <c r="U43" s="47"/>
      <c r="V43" s="47"/>
      <c r="W43" s="47"/>
      <c r="X43" s="47"/>
      <c r="Y43" s="47"/>
      <c r="Z43" s="47"/>
      <c r="AA43" s="47"/>
      <c r="AB43" s="47"/>
      <c r="AC43" s="47"/>
      <c r="AD43" s="47"/>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row>
    <row r="44" spans="1:171" s="23" customFormat="1" x14ac:dyDescent="0.2">
      <c r="A44" s="24" t="s">
        <v>75</v>
      </c>
      <c r="B44" s="77">
        <f>H19/(120*H25^2*(H26-H16))*((3*(4*H26^5+H16^5))-15*H25*(3*H26^4+H16^4)+(20*H25^2*(2*H26^3+H16^3)-15*H16*H26^2*(2*H25-H26)^2))</f>
        <v>268.9269333333333</v>
      </c>
      <c r="D44" s="78"/>
      <c r="E44" s="60"/>
      <c r="F44" s="5"/>
      <c r="G44" s="5"/>
      <c r="H44" s="5"/>
      <c r="J44" s="22"/>
      <c r="M44" s="41"/>
      <c r="N44" s="39"/>
      <c r="O44" s="41"/>
      <c r="P44" s="41"/>
      <c r="Q44" s="41"/>
      <c r="R44" s="45"/>
      <c r="S44" s="45"/>
      <c r="T44" s="47"/>
      <c r="U44" s="47"/>
      <c r="V44" s="47"/>
      <c r="W44" s="47"/>
      <c r="X44" s="47"/>
      <c r="Y44" s="47"/>
      <c r="Z44" s="47"/>
      <c r="AA44" s="47"/>
      <c r="AB44" s="47"/>
      <c r="AC44" s="47"/>
      <c r="AD44" s="47"/>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row>
    <row r="45" spans="1:171" s="23" customFormat="1" x14ac:dyDescent="0.2">
      <c r="D45" s="78"/>
      <c r="E45" s="60"/>
      <c r="F45" s="5"/>
      <c r="G45" s="5"/>
      <c r="H45" s="5"/>
      <c r="I45" s="5"/>
      <c r="J45" s="5"/>
      <c r="K45" s="5"/>
      <c r="M45" s="41"/>
      <c r="N45" s="39"/>
      <c r="O45" s="41"/>
      <c r="P45" s="41"/>
      <c r="Q45" s="41"/>
      <c r="R45" s="45"/>
      <c r="S45" s="45"/>
      <c r="T45" s="47"/>
      <c r="U45" s="47"/>
      <c r="V45" s="47"/>
      <c r="W45" s="47"/>
      <c r="X45" s="47"/>
      <c r="Y45" s="47"/>
      <c r="Z45" s="47"/>
      <c r="AA45" s="47"/>
      <c r="AB45" s="47"/>
      <c r="AC45" s="47"/>
      <c r="AD45" s="47"/>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row>
    <row r="46" spans="1:171" s="23" customFormat="1" ht="14.25" x14ac:dyDescent="0.25">
      <c r="A46" s="2" t="s">
        <v>76</v>
      </c>
      <c r="B46" s="23" t="str">
        <f ca="1">[1]!xlv(B48)</f>
        <v>w × (a - d) / 2 - HF</v>
      </c>
      <c r="C46" s="5"/>
      <c r="D46" s="5"/>
      <c r="E46" s="5"/>
      <c r="F46" s="5"/>
      <c r="G46" s="5"/>
      <c r="H46" s="5"/>
      <c r="I46" s="5"/>
      <c r="J46" s="5"/>
      <c r="K46" s="5"/>
      <c r="M46" s="41"/>
      <c r="N46" s="39"/>
      <c r="O46" s="41"/>
      <c r="P46" s="41"/>
      <c r="Q46" s="41"/>
      <c r="R46" s="45"/>
      <c r="S46" s="45"/>
      <c r="T46" s="47"/>
      <c r="U46" s="47"/>
      <c r="V46" s="47"/>
      <c r="W46" s="47"/>
      <c r="X46" s="47"/>
      <c r="Y46" s="47"/>
      <c r="Z46" s="47"/>
      <c r="AA46" s="47"/>
      <c r="AB46" s="47"/>
      <c r="AC46" s="47"/>
      <c r="AD46" s="47"/>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row>
    <row r="47" spans="1:171" s="23" customFormat="1" x14ac:dyDescent="0.2">
      <c r="A47" s="6" t="s">
        <v>72</v>
      </c>
      <c r="B47" s="23" t="str">
        <f>[1]!xln(B48)</f>
        <v>10 × (19 - 20) / 2 - 17.9</v>
      </c>
      <c r="C47" s="5"/>
      <c r="D47" s="5"/>
      <c r="E47" s="5"/>
      <c r="F47" s="5"/>
      <c r="G47" s="5"/>
      <c r="I47" s="5"/>
      <c r="J47" s="5"/>
      <c r="K47" s="5"/>
      <c r="M47" s="41"/>
      <c r="N47" s="39"/>
      <c r="O47" s="41"/>
      <c r="P47" s="41"/>
      <c r="Q47" s="41"/>
      <c r="R47" s="45"/>
      <c r="S47" s="45"/>
      <c r="T47" s="47"/>
      <c r="U47" s="47"/>
      <c r="V47" s="47"/>
      <c r="W47" s="47"/>
      <c r="X47" s="47"/>
      <c r="Y47" s="47"/>
      <c r="Z47" s="47"/>
      <c r="AA47" s="47"/>
      <c r="AB47" s="47"/>
      <c r="AC47" s="47"/>
      <c r="AD47" s="47"/>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row>
    <row r="48" spans="1:171" s="23" customFormat="1" ht="14.25" x14ac:dyDescent="0.25">
      <c r="A48" s="2" t="s">
        <v>76</v>
      </c>
      <c r="B48" s="77">
        <f>H19*(H15-H26)/2-B52</f>
        <v>-22.933955878787874</v>
      </c>
      <c r="C48" s="5" t="s">
        <v>77</v>
      </c>
      <c r="I48" s="5"/>
      <c r="J48" s="5"/>
      <c r="K48" s="5"/>
      <c r="M48" s="41"/>
      <c r="N48" s="39"/>
      <c r="O48" s="41"/>
      <c r="P48" s="41"/>
      <c r="Q48" s="41"/>
      <c r="R48" s="45"/>
      <c r="S48" s="45"/>
      <c r="T48" s="47"/>
      <c r="U48" s="47"/>
      <c r="V48" s="47"/>
      <c r="W48" s="47"/>
      <c r="X48" s="47"/>
      <c r="Y48" s="47"/>
      <c r="Z48" s="47"/>
      <c r="AA48" s="47"/>
      <c r="AB48" s="47"/>
      <c r="AC48" s="47"/>
      <c r="AD48" s="47"/>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row>
    <row r="49" spans="1:185" s="23" customFormat="1" x14ac:dyDescent="0.2">
      <c r="A49" s="5"/>
      <c r="C49" s="5"/>
      <c r="I49" s="5"/>
      <c r="J49" s="5"/>
      <c r="K49" s="5"/>
      <c r="M49" s="41"/>
      <c r="N49" s="39"/>
      <c r="O49" s="41"/>
      <c r="P49" s="41"/>
      <c r="Q49" s="41"/>
      <c r="R49" s="45"/>
      <c r="S49" s="45"/>
      <c r="T49" s="47"/>
      <c r="U49" s="47"/>
      <c r="V49" s="47"/>
      <c r="W49" s="47"/>
      <c r="X49" s="47"/>
      <c r="Y49" s="47"/>
      <c r="Z49" s="47"/>
      <c r="AA49" s="47"/>
      <c r="AB49" s="47"/>
      <c r="AC49" s="47"/>
      <c r="AD49" s="47"/>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5"/>
      <c r="FQ49" s="5"/>
      <c r="FR49" s="5"/>
      <c r="FS49" s="5"/>
      <c r="FT49" s="5"/>
      <c r="FU49" s="5"/>
      <c r="FV49" s="5"/>
      <c r="FW49" s="5"/>
      <c r="FX49" s="5"/>
      <c r="FY49" s="5"/>
      <c r="FZ49" s="5"/>
      <c r="GA49" s="5"/>
      <c r="GB49" s="5"/>
      <c r="GC49" s="5"/>
    </row>
    <row r="50" spans="1:185" s="23" customFormat="1" ht="14.25" x14ac:dyDescent="0.25">
      <c r="A50" s="2" t="s">
        <v>78</v>
      </c>
      <c r="B50" s="23" t="str">
        <f ca="1">[1]!xlv(B52)</f>
        <v>V × L / (2 × h) + K × X₇ / ((2 × K + 3) × h)</v>
      </c>
      <c r="C50" s="5"/>
      <c r="H50" s="5"/>
      <c r="I50" s="5"/>
      <c r="J50" s="5"/>
      <c r="K50" s="5"/>
      <c r="M50" s="41"/>
      <c r="N50" s="39"/>
      <c r="O50" s="41"/>
      <c r="P50" s="41"/>
      <c r="Q50" s="41"/>
      <c r="R50" s="45"/>
      <c r="S50" s="45"/>
      <c r="T50" s="47"/>
      <c r="U50" s="47"/>
      <c r="V50" s="47"/>
      <c r="W50" s="47"/>
      <c r="X50" s="47"/>
      <c r="Y50" s="47"/>
      <c r="Z50" s="47"/>
      <c r="AA50" s="47"/>
      <c r="AB50" s="47"/>
      <c r="AC50" s="47"/>
      <c r="AD50" s="47"/>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5"/>
      <c r="FQ50" s="5"/>
      <c r="FR50" s="5"/>
      <c r="FS50" s="5"/>
      <c r="FT50" s="5"/>
      <c r="FU50" s="5"/>
      <c r="FV50" s="5"/>
      <c r="FW50" s="5"/>
      <c r="FX50" s="5"/>
      <c r="FY50" s="5"/>
      <c r="FZ50" s="5"/>
      <c r="GA50" s="5"/>
      <c r="GB50" s="5"/>
      <c r="GC50" s="5"/>
    </row>
    <row r="51" spans="1:185" s="23" customFormat="1" x14ac:dyDescent="0.2">
      <c r="A51" s="6" t="s">
        <v>72</v>
      </c>
      <c r="B51" s="23" t="str">
        <f>[1]!xln(B52)</f>
        <v>16.9 × 40 / (2 × 25) + 6.75 × 269 / ((2 × 6.75 + 3) × 25)</v>
      </c>
      <c r="C51" s="5"/>
      <c r="D51" s="5"/>
      <c r="E51" s="5"/>
      <c r="F51" s="5"/>
      <c r="G51" s="5"/>
      <c r="H51" s="5"/>
      <c r="I51" s="5"/>
      <c r="J51" s="5"/>
      <c r="K51" s="5"/>
      <c r="M51" s="41"/>
      <c r="N51" s="39"/>
      <c r="O51" s="41"/>
      <c r="P51" s="41"/>
      <c r="Q51" s="41"/>
      <c r="R51" s="45"/>
      <c r="S51" s="45"/>
      <c r="T51" s="47"/>
      <c r="U51" s="47"/>
      <c r="V51" s="47"/>
      <c r="W51" s="47"/>
      <c r="X51" s="47"/>
      <c r="Y51" s="47"/>
      <c r="Z51" s="47"/>
      <c r="AA51" s="47"/>
      <c r="AB51" s="47"/>
      <c r="AC51" s="47"/>
      <c r="AD51" s="47"/>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5"/>
      <c r="FQ51" s="5"/>
      <c r="FR51" s="5"/>
      <c r="FS51" s="5"/>
      <c r="FT51" s="5"/>
      <c r="FU51" s="5"/>
      <c r="FV51" s="5"/>
      <c r="FW51" s="5"/>
      <c r="FX51" s="5"/>
      <c r="FY51" s="5"/>
      <c r="FZ51" s="5"/>
      <c r="GA51" s="5"/>
      <c r="GB51" s="5"/>
      <c r="GC51" s="5"/>
    </row>
    <row r="52" spans="1:185" s="23" customFormat="1" ht="14.25" x14ac:dyDescent="0.25">
      <c r="A52" s="2" t="s">
        <v>78</v>
      </c>
      <c r="B52" s="77">
        <f>B39*H20/(2*H25)+B35*B44/((2*B35+3)*H25)</f>
        <v>17.933955878787874</v>
      </c>
      <c r="C52" s="5" t="s">
        <v>77</v>
      </c>
      <c r="D52" s="5"/>
      <c r="E52" s="5"/>
      <c r="F52" s="5"/>
      <c r="G52" s="5"/>
      <c r="V52" s="47"/>
      <c r="W52" s="47"/>
      <c r="X52" s="47"/>
      <c r="Y52" s="47"/>
      <c r="Z52" s="47"/>
      <c r="AA52" s="47"/>
      <c r="AB52" s="47"/>
      <c r="AC52" s="47"/>
      <c r="AD52" s="47"/>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5"/>
      <c r="FQ52" s="5"/>
      <c r="FR52" s="5"/>
      <c r="FS52" s="5"/>
      <c r="FT52" s="5"/>
      <c r="FU52" s="5"/>
      <c r="FV52" s="5"/>
      <c r="FW52" s="5"/>
      <c r="FX52" s="5"/>
      <c r="FY52" s="5"/>
      <c r="FZ52" s="5"/>
      <c r="GA52" s="5"/>
      <c r="GB52" s="5"/>
      <c r="GC52" s="5"/>
    </row>
    <row r="53" spans="1:185" s="23" customFormat="1" x14ac:dyDescent="0.2">
      <c r="V53" s="47"/>
      <c r="W53" s="47"/>
      <c r="X53" s="47"/>
      <c r="Y53" s="47"/>
      <c r="Z53" s="47"/>
      <c r="AA53" s="47"/>
      <c r="AB53" s="47"/>
      <c r="AC53" s="47"/>
      <c r="AD53" s="47"/>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5"/>
      <c r="FQ53" s="5"/>
      <c r="FR53" s="5"/>
      <c r="FS53" s="5"/>
      <c r="FT53" s="5"/>
      <c r="FU53" s="5"/>
      <c r="FV53" s="5"/>
      <c r="FW53" s="5"/>
      <c r="FX53" s="5"/>
      <c r="FY53" s="5"/>
      <c r="FZ53" s="5"/>
      <c r="GA53" s="5"/>
      <c r="GB53" s="5"/>
      <c r="GC53" s="5"/>
    </row>
    <row r="57" spans="1:185" s="23" customFormat="1" x14ac:dyDescent="0.2">
      <c r="M57" s="41"/>
      <c r="N57" s="39"/>
      <c r="O57" s="41"/>
      <c r="P57" s="41"/>
      <c r="Q57" s="41"/>
      <c r="R57" s="45"/>
      <c r="S57" s="45"/>
      <c r="T57" s="47"/>
      <c r="U57" s="47"/>
      <c r="V57" s="47"/>
      <c r="W57" s="47"/>
      <c r="X57" s="47"/>
      <c r="Y57" s="47"/>
      <c r="Z57" s="47"/>
      <c r="AA57" s="47"/>
      <c r="AB57" s="47"/>
      <c r="AC57" s="47"/>
      <c r="AD57" s="47"/>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A58" s="79" t="s">
        <v>79</v>
      </c>
      <c r="B58" s="80"/>
      <c r="C58" s="80"/>
      <c r="D58" s="80"/>
      <c r="E58" s="80"/>
      <c r="F58" s="80"/>
      <c r="G58" s="81"/>
      <c r="H58" s="81"/>
      <c r="I58" s="81"/>
      <c r="J58" s="81"/>
      <c r="K58" s="82"/>
      <c r="M58" s="41"/>
      <c r="N58" s="39"/>
      <c r="O58" s="41"/>
      <c r="P58" s="41"/>
      <c r="Q58" s="41"/>
      <c r="R58" s="45"/>
      <c r="S58" s="45"/>
      <c r="T58" s="47"/>
      <c r="U58" s="47"/>
      <c r="V58" s="47"/>
      <c r="W58" s="47"/>
      <c r="X58" s="47"/>
      <c r="Y58" s="47"/>
      <c r="Z58" s="47"/>
      <c r="AA58" s="47"/>
      <c r="AB58" s="47"/>
      <c r="AC58" s="47"/>
      <c r="AD58" s="47"/>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83"/>
      <c r="B59" s="83"/>
      <c r="C59" s="83"/>
      <c r="D59" s="84"/>
      <c r="E59" s="84"/>
      <c r="F59" s="85" t="s">
        <v>80</v>
      </c>
      <c r="G59" s="86" t="s">
        <v>81</v>
      </c>
      <c r="H59" s="87"/>
      <c r="I59" s="88"/>
      <c r="J59" s="88"/>
      <c r="K59" s="89"/>
      <c r="M59" s="41"/>
      <c r="N59" s="39"/>
      <c r="O59" s="41"/>
      <c r="P59" s="41"/>
      <c r="Q59" s="41"/>
      <c r="R59" s="45"/>
      <c r="S59" s="45"/>
      <c r="T59" s="47"/>
      <c r="U59" s="47"/>
      <c r="V59" s="47"/>
      <c r="W59" s="47"/>
      <c r="X59" s="47"/>
      <c r="Y59" s="47"/>
      <c r="Z59" s="47"/>
      <c r="AA59" s="47"/>
      <c r="AB59" s="47"/>
      <c r="AC59" s="47"/>
      <c r="AD59" s="47"/>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sheetData>
  <mergeCells count="2">
    <mergeCell ref="B13:D13"/>
    <mergeCell ref="B42:J43"/>
  </mergeCells>
  <hyperlinks>
    <hyperlink ref="B13" r:id="rId1" display=" (NASA TM X-73305, 1975)" xr:uid="{42FDBB2A-6E65-47BD-8D69-5521CE323CD9}"/>
    <hyperlink ref="G59" r:id="rId2" xr:uid="{8CB35E09-70C1-45AE-ABE4-EE04AA920EB0}"/>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2017-08-27T15:32:51Z</dcterms:modified>
  <cp:category>Engineering Spreadsheets</cp:category>
</cp:coreProperties>
</file>