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34" i="41" l="1"/>
  <c r="H25" i="41"/>
  <c r="H29" i="41" s="1"/>
  <c r="B38" i="41" s="1"/>
  <c r="B12" i="41"/>
  <c r="F11" i="41"/>
  <c r="L10" i="41"/>
  <c r="F10" i="41"/>
  <c r="J9" i="41"/>
  <c r="F9" i="41"/>
  <c r="J8" i="41"/>
  <c r="F8" i="41"/>
  <c r="X7" i="41"/>
  <c r="X6" i="41"/>
  <c r="X5" i="41"/>
  <c r="X4" i="41"/>
  <c r="X3" i="41"/>
  <c r="X2" i="41"/>
  <c r="X1" i="41"/>
  <c r="G1" i="41" s="1"/>
  <c r="J10" i="41" s="1"/>
  <c r="H28" i="41"/>
  <c r="H27" i="41"/>
  <c r="B37" i="41"/>
  <c r="B36" i="41"/>
  <c r="B33" i="41"/>
  <c r="B32" i="41"/>
  <c r="B42" i="41" l="1"/>
  <c r="C12" i="40"/>
  <c r="B41" i="41"/>
  <c r="B40" i="41"/>
  <c r="B46" i="41" l="1"/>
  <c r="B50" i="41"/>
  <c r="G50" i="41"/>
  <c r="B54" i="41"/>
  <c r="B44" i="41"/>
  <c r="B45" i="41"/>
  <c r="B49" i="41"/>
  <c r="B48" i="41"/>
  <c r="G48" i="41"/>
  <c r="G49" i="41"/>
  <c r="B52" i="41"/>
  <c r="B53" i="41"/>
  <c r="I46" i="41" l="1"/>
  <c r="I44" i="41"/>
  <c r="I45" i="41"/>
</calcChain>
</file>

<file path=xl/sharedStrings.xml><?xml version="1.0" encoding="utf-8"?>
<sst xmlns="http://schemas.openxmlformats.org/spreadsheetml/2006/main" count="136" uniqueCount="86">
  <si>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</si>
  <si>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</si>
  <si>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</si>
  <si>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</si>
  <si>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</si>
  <si>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</si>
  <si>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</si>
  <si>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</si>
  <si>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</si>
  <si>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</si>
  <si>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</si>
  <si>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</si>
  <si>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</si>
  <si>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</si>
  <si>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</si>
  <si>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</si>
  <si>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</si>
  <si>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</si>
  <si>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</si>
  <si>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</si>
  <si>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</si>
  <si>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</si>
  <si>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</si>
  <si>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</si>
  <si>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</si>
  <si>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</si>
  <si>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</si>
  <si>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</si>
  <si>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</si>
  <si>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</si>
  <si>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</si>
  <si>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</si>
  <si>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</si>
  <si>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</si>
  <si>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</si>
  <si>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</si>
  <si>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</si>
  <si>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</si>
  <si>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</si>
  <si>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</si>
  <si>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AA-SM-026-048</t>
  </si>
  <si>
    <t>No</t>
  </si>
  <si>
    <t>Total Title No:</t>
  </si>
  <si>
    <t>27/08/2017</t>
  </si>
  <si>
    <t>A</t>
  </si>
  <si>
    <t>Total Sub No:</t>
  </si>
  <si>
    <t>FRAMEWORK ANALYSIS - HORIZONTAL TRIANGLE DIST. LOAD,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</si>
  <si>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</si>
  <si>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</si>
  <si>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</si>
  <si>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</si>
  <si>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</si>
  <si>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</si>
  <si>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</si>
  <si>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</si>
  <si>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</si>
  <si>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</si>
  <si>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</si>
  <si>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</si>
  <si>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c =</t>
  </si>
  <si>
    <t>in</t>
  </si>
  <si>
    <t>d =</t>
  </si>
  <si>
    <t>h =</t>
  </si>
  <si>
    <t>w =</t>
  </si>
  <si>
    <t>lb/in</t>
  </si>
  <si>
    <t>L =</t>
  </si>
  <si>
    <t>in (total length of beam)</t>
  </si>
  <si>
    <t xml:space="preserve">I₁ = </t>
  </si>
  <si>
    <t>in⁴ (Beam 2nd Moment of Area)</t>
  </si>
  <si>
    <t>I₂ =</t>
  </si>
  <si>
    <t>b =</t>
  </si>
  <si>
    <t>=</t>
  </si>
  <si>
    <t>Results</t>
  </si>
  <si>
    <t>K =</t>
  </si>
  <si>
    <t>X₃ =</t>
  </si>
  <si>
    <t>X₄ =</t>
  </si>
  <si>
    <r>
      <t>V</t>
    </r>
    <r>
      <rPr>
        <vertAlign val="subscript"/>
        <sz val="7"/>
        <rFont val="Calibri"/>
        <family val="2"/>
        <scheme val="minor"/>
      </rPr>
      <t>A</t>
    </r>
    <r>
      <rPr>
        <sz val="7"/>
        <rFont val="Calibri"/>
        <family val="2"/>
        <scheme val="minor"/>
      </rPr>
      <t xml:space="preserve"> </t>
    </r>
    <r>
      <rPr>
        <sz val="10"/>
        <rFont val="Calibri"/>
        <family val="2"/>
        <scheme val="minor"/>
      </rPr>
      <t>=</t>
    </r>
  </si>
  <si>
    <t>lb</t>
  </si>
  <si>
    <r>
      <t>V</t>
    </r>
    <r>
      <rPr>
        <vertAlign val="subscript"/>
        <sz val="10"/>
        <rFont val="Calibri"/>
        <family val="2"/>
        <scheme val="minor"/>
      </rPr>
      <t>F</t>
    </r>
    <r>
      <rPr>
        <sz val="7"/>
        <rFont val="Calibri"/>
        <family val="2"/>
        <scheme val="minor"/>
      </rPr>
      <t xml:space="preserve"> </t>
    </r>
    <r>
      <rPr>
        <sz val="10"/>
        <rFont val="Calibri"/>
        <family val="2"/>
        <scheme val="minor"/>
      </rPr>
      <t>=</t>
    </r>
  </si>
  <si>
    <t>H =</t>
  </si>
  <si>
    <r>
      <t>M</t>
    </r>
    <r>
      <rPr>
        <vertAlign val="subscript"/>
        <sz val="10"/>
        <rFont val="Calibri"/>
        <family val="2"/>
        <scheme val="minor"/>
      </rPr>
      <t>A</t>
    </r>
    <r>
      <rPr>
        <sz val="10"/>
        <rFont val="Calibri"/>
        <family val="2"/>
        <scheme val="minor"/>
      </rPr>
      <t xml:space="preserve"> =</t>
    </r>
  </si>
  <si>
    <t>inlb</t>
  </si>
  <si>
    <r>
      <t>M</t>
    </r>
    <r>
      <rPr>
        <vertAlign val="subscript"/>
        <sz val="10"/>
        <rFont val="Calibri"/>
        <family val="2"/>
        <scheme val="minor"/>
      </rPr>
      <t>F</t>
    </r>
    <r>
      <rPr>
        <sz val="10"/>
        <rFont val="Calibri"/>
        <family val="2"/>
        <scheme val="minor"/>
      </rPr>
      <t xml:space="preserve"> =</t>
    </r>
  </si>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</sst>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vertAlign val="subscript"/>
      <sz val="7"/>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4">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6" fillId="0" borderId="0" xfId="3" applyFont="1" applyProtection="1">
      <protection locked="0"/>
    </xf>
    <xf numFmtId="164" fontId="14" fillId="0" borderId="0" xfId="3" applyNumberFormat="1" applyFont="1"/>
    <xf numFmtId="0" fontId="5" fillId="0" borderId="0" xfId="3" applyFont="1" applyAlignment="1" applyProtection="1">
      <alignment horizontal="right" vertical="center"/>
      <protection locked="0"/>
    </xf>
    <xf numFmtId="164" fontId="14"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164" fontId="15" fillId="0" borderId="0" xfId="3" applyNumberFormat="1" applyFont="1" applyAlignment="1" applyProtection="1">
      <alignment horizontal="right" vertical="center"/>
      <protection locked="0"/>
    </xf>
    <xf numFmtId="1" fontId="5" fillId="0" borderId="0" xfId="3" applyNumberFormat="1" applyFont="1" applyAlignment="1" applyProtection="1">
      <alignment horizontal="left" vertical="center"/>
      <protection locked="0"/>
    </xf>
    <xf numFmtId="0" fontId="5" fillId="0" borderId="0" xfId="3" applyFont="1" applyAlignment="1" applyProtection="1">
      <alignment vertical="center"/>
      <protection locked="0"/>
    </xf>
    <xf numFmtId="0" fontId="5" fillId="0" borderId="0" xfId="3" quotePrefix="1" applyFont="1" applyAlignment="1" applyProtection="1">
      <alignment horizontal="right" vertical="center"/>
      <protection locked="0"/>
    </xf>
    <xf numFmtId="164" fontId="14" fillId="0" borderId="0" xfId="3" quotePrefix="1" applyNumberFormat="1" applyFont="1" applyAlignment="1" applyProtection="1">
      <alignment vertical="center"/>
      <protection locked="0"/>
    </xf>
    <xf numFmtId="0" fontId="5" fillId="0" borderId="0" xfId="3" applyFont="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xf numFmtId="2" fontId="5" fillId="0" borderId="0" xfId="3" applyNumberFormat="1" applyFont="1"/>
    <xf numFmtId="0" fontId="6" fillId="0" borderId="0" xfId="3" applyFont="1" applyBorder="1" applyProtection="1">
      <protection locked="0"/>
    </xf>
    <xf numFmtId="0" fontId="5" fillId="0" borderId="0" xfId="3" applyFont="1" applyBorder="1" applyAlignment="1" applyProtection="1">
      <alignment vertical="center"/>
      <protection locked="0"/>
    </xf>
    <xf numFmtId="2" fontId="15" fillId="0" borderId="0" xfId="3" applyNumberFormat="1" applyFont="1" applyBorder="1" applyAlignment="1" applyProtection="1">
      <alignment horizontal="right" vertical="center"/>
      <protection locked="0"/>
    </xf>
    <xf numFmtId="2" fontId="5" fillId="0" borderId="0" xfId="3" applyNumberFormat="1" applyFont="1" applyBorder="1"/>
    <xf numFmtId="0" fontId="5" fillId="0" borderId="5" xfId="3" applyFont="1" applyBorder="1"/>
    <xf numFmtId="0" fontId="5" fillId="0" borderId="0" xfId="3" quotePrefix="1"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5" fillId="0" borderId="0" xfId="3" quotePrefix="1" applyNumberFormat="1" applyFont="1" applyBorder="1" applyAlignment="1" applyProtection="1">
      <alignment vertical="center"/>
      <protection locked="0"/>
    </xf>
    <xf numFmtId="166" fontId="5" fillId="0" borderId="0" xfId="3" applyNumberFormat="1" applyFont="1" applyBorder="1" applyAlignment="1" applyProtection="1">
      <alignment horizontal="center" vertical="center"/>
      <protection locked="0"/>
    </xf>
    <xf numFmtId="164" fontId="5" fillId="0" borderId="0" xfId="3" applyNumberFormat="1" applyFont="1" applyBorder="1"/>
    <xf numFmtId="0" fontId="5" fillId="0" borderId="0" xfId="3" applyFont="1" applyBorder="1" applyAlignment="1" applyProtection="1">
      <alignment horizontal="right" vertical="center"/>
      <protection locked="0"/>
    </xf>
    <xf numFmtId="2" fontId="5" fillId="0" borderId="0" xfId="3" applyNumberFormat="1" applyFont="1" applyAlignment="1" applyProtection="1">
      <alignment horizontal="left" vertical="center"/>
      <protection locked="0"/>
    </xf>
    <xf numFmtId="1" fontId="5" fillId="0" borderId="0" xfId="3" applyNumberFormat="1" applyFont="1" applyFill="1" applyAlignment="1" applyProtection="1">
      <alignment horizontal="right" vertical="center"/>
      <protection locked="0"/>
    </xf>
    <xf numFmtId="2" fontId="5" fillId="0" borderId="0" xfId="3" applyNumberFormat="1" applyFont="1" applyAlignment="1" applyProtection="1">
      <alignment horizontal="right" vertical="center"/>
      <protection locked="0"/>
    </xf>
    <xf numFmtId="2" fontId="5" fillId="0" borderId="0" xfId="3" applyNumberFormat="1" applyFont="1" applyBorder="1" applyProtection="1">
      <protection locked="0"/>
    </xf>
    <xf numFmtId="0" fontId="19" fillId="0" borderId="0" xfId="3" applyFont="1" applyAlignment="1">
      <alignment horizontal="centerContinuous"/>
    </xf>
    <xf numFmtId="0" fontId="19" fillId="0" borderId="0" xfId="6" applyFont="1" applyAlignment="1">
      <alignment horizontal="centerContinuous"/>
    </xf>
    <xf numFmtId="0" fontId="20" fillId="0" borderId="0" xfId="6" applyFont="1" applyAlignment="1">
      <alignment horizontal="centerContinuous"/>
    </xf>
    <xf numFmtId="0" fontId="21" fillId="0" borderId="0" xfId="6" applyFont="1" applyBorder="1" applyAlignment="1" applyProtection="1">
      <alignment horizontal="centerContinuous"/>
      <protection locked="0"/>
    </xf>
    <xf numFmtId="0" fontId="19" fillId="0" borderId="0" xfId="6" applyFont="1"/>
    <xf numFmtId="0" fontId="19" fillId="0" borderId="0" xfId="6" applyFont="1" applyBorder="1" applyProtection="1">
      <protection locked="0"/>
    </xf>
    <xf numFmtId="0" fontId="22" fillId="0" borderId="0" xfId="6" applyFont="1" applyBorder="1" applyAlignment="1" applyProtection="1">
      <alignment horizontal="right"/>
      <protection locked="0"/>
    </xf>
    <xf numFmtId="0" fontId="23" fillId="0" borderId="0" xfId="5" applyFont="1" applyBorder="1" applyAlignment="1" applyProtection="1">
      <alignment horizontal="left"/>
      <protection locked="0"/>
    </xf>
    <xf numFmtId="0" fontId="20" fillId="0" borderId="0" xfId="6" applyFont="1"/>
    <xf numFmtId="0" fontId="20" fillId="0" borderId="0" xfId="6" applyFont="1" applyBorder="1" applyProtection="1">
      <protection locked="0"/>
    </xf>
    <xf numFmtId="0" fontId="21" fillId="0" borderId="0" xfId="6" applyFont="1" applyBorder="1" applyProtection="1">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F3A29ADA-FF1D-4048-B31D-E57ABD6636C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64526AEC-BBF7-4A8C-851F-29DCB6981ED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21668</xdr:colOff>
      <xdr:row>16</xdr:row>
      <xdr:rowOff>119394</xdr:rowOff>
    </xdr:from>
    <xdr:to>
      <xdr:col>2</xdr:col>
      <xdr:colOff>21668</xdr:colOff>
      <xdr:row>26</xdr:row>
      <xdr:rowOff>85661</xdr:rowOff>
    </xdr:to>
    <xdr:cxnSp macro="">
      <xdr:nvCxnSpPr>
        <xdr:cNvPr id="3" name="Straight Connector 2">
          <a:extLst>
            <a:ext uri="{FF2B5EF4-FFF2-40B4-BE49-F238E27FC236}">
              <a16:creationId xmlns:a16="http://schemas.microsoft.com/office/drawing/2014/main" id="{68E15FCD-E06A-4426-9BF1-AF938AEA1913}"/>
            </a:ext>
          </a:extLst>
        </xdr:cNvPr>
        <xdr:cNvCxnSpPr/>
      </xdr:nvCxnSpPr>
      <xdr:spPr>
        <a:xfrm>
          <a:off x="1221818" y="2748294"/>
          <a:ext cx="0" cy="1585517"/>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581734</xdr:colOff>
      <xdr:row>16</xdr:row>
      <xdr:rowOff>99384</xdr:rowOff>
    </xdr:from>
    <xdr:to>
      <xdr:col>3</xdr:col>
      <xdr:colOff>581734</xdr:colOff>
      <xdr:row>26</xdr:row>
      <xdr:rowOff>81151</xdr:rowOff>
    </xdr:to>
    <xdr:cxnSp macro="">
      <xdr:nvCxnSpPr>
        <xdr:cNvPr id="4" name="Straight Connector 3">
          <a:extLst>
            <a:ext uri="{FF2B5EF4-FFF2-40B4-BE49-F238E27FC236}">
              <a16:creationId xmlns:a16="http://schemas.microsoft.com/office/drawing/2014/main" id="{8C0C3F20-215E-42A9-9F55-3FEAAB4DB523}"/>
            </a:ext>
          </a:extLst>
        </xdr:cNvPr>
        <xdr:cNvCxnSpPr/>
      </xdr:nvCxnSpPr>
      <xdr:spPr>
        <a:xfrm>
          <a:off x="2381959" y="2728284"/>
          <a:ext cx="0" cy="160101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10042</xdr:colOff>
      <xdr:row>16</xdr:row>
      <xdr:rowOff>105659</xdr:rowOff>
    </xdr:from>
    <xdr:to>
      <xdr:col>3</xdr:col>
      <xdr:colOff>584349</xdr:colOff>
      <xdr:row>16</xdr:row>
      <xdr:rowOff>105659</xdr:rowOff>
    </xdr:to>
    <xdr:cxnSp macro="">
      <xdr:nvCxnSpPr>
        <xdr:cNvPr id="5" name="Straight Connector 4">
          <a:extLst>
            <a:ext uri="{FF2B5EF4-FFF2-40B4-BE49-F238E27FC236}">
              <a16:creationId xmlns:a16="http://schemas.microsoft.com/office/drawing/2014/main" id="{8A9FEC24-F42B-4B61-80B6-52CDB406ECA0}"/>
            </a:ext>
          </a:extLst>
        </xdr:cNvPr>
        <xdr:cNvCxnSpPr/>
      </xdr:nvCxnSpPr>
      <xdr:spPr>
        <a:xfrm>
          <a:off x="1210192" y="2734559"/>
          <a:ext cx="117438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589037</xdr:colOff>
      <xdr:row>13</xdr:row>
      <xdr:rowOff>135064</xdr:rowOff>
    </xdr:from>
    <xdr:to>
      <xdr:col>3</xdr:col>
      <xdr:colOff>589065</xdr:colOff>
      <xdr:row>16</xdr:row>
      <xdr:rowOff>78586</xdr:rowOff>
    </xdr:to>
    <xdr:cxnSp macro="">
      <xdr:nvCxnSpPr>
        <xdr:cNvPr id="6" name="Straight Connector 5">
          <a:extLst>
            <a:ext uri="{FF2B5EF4-FFF2-40B4-BE49-F238E27FC236}">
              <a16:creationId xmlns:a16="http://schemas.microsoft.com/office/drawing/2014/main" id="{19DF25E3-901E-4389-970B-2DDD3A4E7FA8}"/>
            </a:ext>
          </a:extLst>
        </xdr:cNvPr>
        <xdr:cNvCxnSpPr/>
      </xdr:nvCxnSpPr>
      <xdr:spPr>
        <a:xfrm flipH="1" flipV="1">
          <a:off x="2389262" y="2278189"/>
          <a:ext cx="28" cy="42929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373618</xdr:colOff>
      <xdr:row>16</xdr:row>
      <xdr:rowOff>104935</xdr:rowOff>
    </xdr:from>
    <xdr:to>
      <xdr:col>1</xdr:col>
      <xdr:colOff>585019</xdr:colOff>
      <xdr:row>16</xdr:row>
      <xdr:rowOff>104935</xdr:rowOff>
    </xdr:to>
    <xdr:cxnSp macro="">
      <xdr:nvCxnSpPr>
        <xdr:cNvPr id="7" name="Straight Connector 6">
          <a:extLst>
            <a:ext uri="{FF2B5EF4-FFF2-40B4-BE49-F238E27FC236}">
              <a16:creationId xmlns:a16="http://schemas.microsoft.com/office/drawing/2014/main" id="{3B115951-B38F-40C6-A3E9-05A3F4CAB596}"/>
            </a:ext>
          </a:extLst>
        </xdr:cNvPr>
        <xdr:cNvCxnSpPr/>
      </xdr:nvCxnSpPr>
      <xdr:spPr>
        <a:xfrm>
          <a:off x="973693" y="2733835"/>
          <a:ext cx="211401"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96807</xdr:colOff>
      <xdr:row>16</xdr:row>
      <xdr:rowOff>60261</xdr:rowOff>
    </xdr:from>
    <xdr:to>
      <xdr:col>2</xdr:col>
      <xdr:colOff>328648</xdr:colOff>
      <xdr:row>18</xdr:row>
      <xdr:rowOff>42396</xdr:rowOff>
    </xdr:to>
    <xdr:sp macro="" textlink="">
      <xdr:nvSpPr>
        <xdr:cNvPr id="8" name="TextBox 7">
          <a:extLst>
            <a:ext uri="{FF2B5EF4-FFF2-40B4-BE49-F238E27FC236}">
              <a16:creationId xmlns:a16="http://schemas.microsoft.com/office/drawing/2014/main" id="{27FC0D84-DCB3-46CA-A03C-F0D5EFB1D989}"/>
            </a:ext>
          </a:extLst>
        </xdr:cNvPr>
        <xdr:cNvSpPr txBox="1"/>
      </xdr:nvSpPr>
      <xdr:spPr>
        <a:xfrm>
          <a:off x="1296957" y="2689161"/>
          <a:ext cx="231841" cy="305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a</a:t>
          </a:r>
        </a:p>
      </xdr:txBody>
    </xdr:sp>
    <xdr:clientData/>
  </xdr:twoCellAnchor>
  <xdr:twoCellAnchor>
    <xdr:from>
      <xdr:col>2</xdr:col>
      <xdr:colOff>264959</xdr:colOff>
      <xdr:row>18</xdr:row>
      <xdr:rowOff>39214</xdr:rowOff>
    </xdr:from>
    <xdr:to>
      <xdr:col>2</xdr:col>
      <xdr:colOff>514921</xdr:colOff>
      <xdr:row>20</xdr:row>
      <xdr:rowOff>8429</xdr:rowOff>
    </xdr:to>
    <xdr:sp macro="" textlink="">
      <xdr:nvSpPr>
        <xdr:cNvPr id="9" name="TextBox 8">
          <a:extLst>
            <a:ext uri="{FF2B5EF4-FFF2-40B4-BE49-F238E27FC236}">
              <a16:creationId xmlns:a16="http://schemas.microsoft.com/office/drawing/2014/main" id="{B14E4EF0-E91B-4B80-9E63-D9A1AFAF77A1}"/>
            </a:ext>
          </a:extLst>
        </xdr:cNvPr>
        <xdr:cNvSpPr txBox="1"/>
      </xdr:nvSpPr>
      <xdr:spPr>
        <a:xfrm>
          <a:off x="1465109" y="2991964"/>
          <a:ext cx="249962" cy="293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390735</xdr:colOff>
      <xdr:row>17</xdr:row>
      <xdr:rowOff>94465</xdr:rowOff>
    </xdr:from>
    <xdr:to>
      <xdr:col>3</xdr:col>
      <xdr:colOff>214024</xdr:colOff>
      <xdr:row>17</xdr:row>
      <xdr:rowOff>96272</xdr:rowOff>
    </xdr:to>
    <xdr:cxnSp macro="">
      <xdr:nvCxnSpPr>
        <xdr:cNvPr id="10" name="Straight Arrow Connector 9">
          <a:extLst>
            <a:ext uri="{FF2B5EF4-FFF2-40B4-BE49-F238E27FC236}">
              <a16:creationId xmlns:a16="http://schemas.microsoft.com/office/drawing/2014/main" id="{D21ADDFA-7471-40E2-901C-250D92F4FC47}"/>
            </a:ext>
          </a:extLst>
        </xdr:cNvPr>
        <xdr:cNvCxnSpPr/>
      </xdr:nvCxnSpPr>
      <xdr:spPr>
        <a:xfrm>
          <a:off x="1590885" y="2885290"/>
          <a:ext cx="423364" cy="180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215524</xdr:colOff>
      <xdr:row>20</xdr:row>
      <xdr:rowOff>144757</xdr:rowOff>
    </xdr:from>
    <xdr:to>
      <xdr:col>1</xdr:col>
      <xdr:colOff>366059</xdr:colOff>
      <xdr:row>22</xdr:row>
      <xdr:rowOff>53783</xdr:rowOff>
    </xdr:to>
    <xdr:sp macro="" textlink="">
      <xdr:nvSpPr>
        <xdr:cNvPr id="11" name="TextBox 10">
          <a:extLst>
            <a:ext uri="{FF2B5EF4-FFF2-40B4-BE49-F238E27FC236}">
              <a16:creationId xmlns:a16="http://schemas.microsoft.com/office/drawing/2014/main" id="{FCE562CE-1F6E-4C78-8BAC-1105D1F65F16}"/>
            </a:ext>
          </a:extLst>
        </xdr:cNvPr>
        <xdr:cNvSpPr txBox="1"/>
      </xdr:nvSpPr>
      <xdr:spPr>
        <a:xfrm>
          <a:off x="815599" y="3421357"/>
          <a:ext cx="150535" cy="23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1</xdr:col>
      <xdr:colOff>419225</xdr:colOff>
      <xdr:row>16</xdr:row>
      <xdr:rowOff>105661</xdr:rowOff>
    </xdr:from>
    <xdr:to>
      <xdr:col>1</xdr:col>
      <xdr:colOff>420548</xdr:colOff>
      <xdr:row>26</xdr:row>
      <xdr:rowOff>79131</xdr:rowOff>
    </xdr:to>
    <xdr:cxnSp macro="">
      <xdr:nvCxnSpPr>
        <xdr:cNvPr id="12" name="Straight Arrow Connector 11">
          <a:extLst>
            <a:ext uri="{FF2B5EF4-FFF2-40B4-BE49-F238E27FC236}">
              <a16:creationId xmlns:a16="http://schemas.microsoft.com/office/drawing/2014/main" id="{163000DC-1FD7-460B-A466-06716D113BDF}"/>
            </a:ext>
          </a:extLst>
        </xdr:cNvPr>
        <xdr:cNvCxnSpPr/>
      </xdr:nvCxnSpPr>
      <xdr:spPr>
        <a:xfrm flipV="1">
          <a:off x="1019300" y="2734561"/>
          <a:ext cx="1323" cy="159272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476534</xdr:colOff>
      <xdr:row>15</xdr:row>
      <xdr:rowOff>53808</xdr:rowOff>
    </xdr:from>
    <xdr:to>
      <xdr:col>2</xdr:col>
      <xdr:colOff>27693</xdr:colOff>
      <xdr:row>16</xdr:row>
      <xdr:rowOff>113935</xdr:rowOff>
    </xdr:to>
    <xdr:sp macro="" textlink="">
      <xdr:nvSpPr>
        <xdr:cNvPr id="13" name="TextBox 12">
          <a:extLst>
            <a:ext uri="{FF2B5EF4-FFF2-40B4-BE49-F238E27FC236}">
              <a16:creationId xmlns:a16="http://schemas.microsoft.com/office/drawing/2014/main" id="{AA589B05-A144-4662-95C1-0531FB358531}"/>
            </a:ext>
          </a:extLst>
        </xdr:cNvPr>
        <xdr:cNvSpPr txBox="1"/>
      </xdr:nvSpPr>
      <xdr:spPr>
        <a:xfrm flipH="1">
          <a:off x="1076609" y="2520783"/>
          <a:ext cx="151234" cy="22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198833</xdr:colOff>
      <xdr:row>15</xdr:row>
      <xdr:rowOff>64478</xdr:rowOff>
    </xdr:from>
    <xdr:to>
      <xdr:col>2</xdr:col>
      <xdr:colOff>468922</xdr:colOff>
      <xdr:row>16</xdr:row>
      <xdr:rowOff>149652</xdr:rowOff>
    </xdr:to>
    <xdr:sp macro="" textlink="">
      <xdr:nvSpPr>
        <xdr:cNvPr id="14" name="TextBox 13">
          <a:extLst>
            <a:ext uri="{FF2B5EF4-FFF2-40B4-BE49-F238E27FC236}">
              <a16:creationId xmlns:a16="http://schemas.microsoft.com/office/drawing/2014/main" id="{19F9E6EF-02BD-4D42-8846-6184F24D5962}"/>
            </a:ext>
          </a:extLst>
        </xdr:cNvPr>
        <xdr:cNvSpPr txBox="1"/>
      </xdr:nvSpPr>
      <xdr:spPr>
        <a:xfrm flipH="1">
          <a:off x="1398983" y="2531453"/>
          <a:ext cx="270089" cy="247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3</xdr:col>
      <xdr:colOff>160241</xdr:colOff>
      <xdr:row>15</xdr:row>
      <xdr:rowOff>70369</xdr:rowOff>
    </xdr:from>
    <xdr:to>
      <xdr:col>3</xdr:col>
      <xdr:colOff>329491</xdr:colOff>
      <xdr:row>16</xdr:row>
      <xdr:rowOff>128661</xdr:rowOff>
    </xdr:to>
    <xdr:sp macro="" textlink="">
      <xdr:nvSpPr>
        <xdr:cNvPr id="15" name="TextBox 14">
          <a:extLst>
            <a:ext uri="{FF2B5EF4-FFF2-40B4-BE49-F238E27FC236}">
              <a16:creationId xmlns:a16="http://schemas.microsoft.com/office/drawing/2014/main" id="{DE3FF79D-47F5-469F-8BA9-9A10F23CEDB1}"/>
            </a:ext>
          </a:extLst>
        </xdr:cNvPr>
        <xdr:cNvSpPr txBox="1"/>
      </xdr:nvSpPr>
      <xdr:spPr>
        <a:xfrm>
          <a:off x="1960466" y="2537344"/>
          <a:ext cx="169250" cy="22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D</a:t>
          </a:r>
        </a:p>
      </xdr:txBody>
    </xdr:sp>
    <xdr:clientData/>
  </xdr:twoCellAnchor>
  <xdr:twoCellAnchor>
    <xdr:from>
      <xdr:col>2</xdr:col>
      <xdr:colOff>505695</xdr:colOff>
      <xdr:row>19</xdr:row>
      <xdr:rowOff>138505</xdr:rowOff>
    </xdr:from>
    <xdr:to>
      <xdr:col>3</xdr:col>
      <xdr:colOff>66614</xdr:colOff>
      <xdr:row>21</xdr:row>
      <xdr:rowOff>53828</xdr:rowOff>
    </xdr:to>
    <xdr:sp macro="" textlink="">
      <xdr:nvSpPr>
        <xdr:cNvPr id="16" name="TextBox 15">
          <a:extLst>
            <a:ext uri="{FF2B5EF4-FFF2-40B4-BE49-F238E27FC236}">
              <a16:creationId xmlns:a16="http://schemas.microsoft.com/office/drawing/2014/main" id="{E865085C-193B-42EF-BECF-EB63E562B390}"/>
            </a:ext>
          </a:extLst>
        </xdr:cNvPr>
        <xdr:cNvSpPr txBox="1"/>
      </xdr:nvSpPr>
      <xdr:spPr>
        <a:xfrm>
          <a:off x="1705845" y="3253180"/>
          <a:ext cx="160994" cy="239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24969</xdr:colOff>
      <xdr:row>21</xdr:row>
      <xdr:rowOff>14185</xdr:rowOff>
    </xdr:from>
    <xdr:to>
      <xdr:col>3</xdr:col>
      <xdr:colOff>575387</xdr:colOff>
      <xdr:row>21</xdr:row>
      <xdr:rowOff>18264</xdr:rowOff>
    </xdr:to>
    <xdr:cxnSp macro="">
      <xdr:nvCxnSpPr>
        <xdr:cNvPr id="17" name="Straight Arrow Connector 16">
          <a:extLst>
            <a:ext uri="{FF2B5EF4-FFF2-40B4-BE49-F238E27FC236}">
              <a16:creationId xmlns:a16="http://schemas.microsoft.com/office/drawing/2014/main" id="{C4AC55B1-5EF5-4C1B-9281-3730F0654A0A}"/>
            </a:ext>
          </a:extLst>
        </xdr:cNvPr>
        <xdr:cNvCxnSpPr/>
      </xdr:nvCxnSpPr>
      <xdr:spPr>
        <a:xfrm>
          <a:off x="1225119" y="3452710"/>
          <a:ext cx="1150493" cy="407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197758</xdr:colOff>
      <xdr:row>23</xdr:row>
      <xdr:rowOff>76285</xdr:rowOff>
    </xdr:from>
    <xdr:to>
      <xdr:col>2</xdr:col>
      <xdr:colOff>524395</xdr:colOff>
      <xdr:row>25</xdr:row>
      <xdr:rowOff>100647</xdr:rowOff>
    </xdr:to>
    <xdr:sp macro="" textlink="">
      <xdr:nvSpPr>
        <xdr:cNvPr id="18" name="TextBox 17">
          <a:extLst>
            <a:ext uri="{FF2B5EF4-FFF2-40B4-BE49-F238E27FC236}">
              <a16:creationId xmlns:a16="http://schemas.microsoft.com/office/drawing/2014/main" id="{FA06C620-1B14-4FF5-B303-87CAD57454B9}"/>
            </a:ext>
          </a:extLst>
        </xdr:cNvPr>
        <xdr:cNvSpPr txBox="1"/>
      </xdr:nvSpPr>
      <xdr:spPr>
        <a:xfrm>
          <a:off x="1397908" y="3838660"/>
          <a:ext cx="326637" cy="3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I</a:t>
          </a:r>
          <a:r>
            <a:rPr lang="en-CA" sz="800" baseline="-25000"/>
            <a:t>1</a:t>
          </a:r>
        </a:p>
      </xdr:txBody>
    </xdr:sp>
    <xdr:clientData/>
  </xdr:twoCellAnchor>
  <xdr:twoCellAnchor>
    <xdr:from>
      <xdr:col>3</xdr:col>
      <xdr:colOff>159100</xdr:colOff>
      <xdr:row>23</xdr:row>
      <xdr:rowOff>64560</xdr:rowOff>
    </xdr:from>
    <xdr:to>
      <xdr:col>3</xdr:col>
      <xdr:colOff>419133</xdr:colOff>
      <xdr:row>25</xdr:row>
      <xdr:rowOff>48817</xdr:rowOff>
    </xdr:to>
    <xdr:sp macro="" textlink="">
      <xdr:nvSpPr>
        <xdr:cNvPr id="19" name="TextBox 18">
          <a:extLst>
            <a:ext uri="{FF2B5EF4-FFF2-40B4-BE49-F238E27FC236}">
              <a16:creationId xmlns:a16="http://schemas.microsoft.com/office/drawing/2014/main" id="{7FE46E54-4D5B-47D9-8AB6-05B9995249AA}"/>
            </a:ext>
          </a:extLst>
        </xdr:cNvPr>
        <xdr:cNvSpPr txBox="1"/>
      </xdr:nvSpPr>
      <xdr:spPr>
        <a:xfrm>
          <a:off x="1959325" y="3826935"/>
          <a:ext cx="260033" cy="308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a:t>
          </a:r>
          <a:r>
            <a:rPr lang="en-CA" sz="800" baseline="-25000">
              <a:solidFill>
                <a:schemeClr val="dk1"/>
              </a:solidFill>
              <a:effectLst/>
              <a:latin typeface="+mn-lt"/>
              <a:ea typeface="+mn-ea"/>
              <a:cs typeface="+mn-cs"/>
            </a:rPr>
            <a:t>1</a:t>
          </a:r>
          <a:endParaRPr lang="en-CA" sz="800" baseline="-25000">
            <a:effectLst/>
          </a:endParaRPr>
        </a:p>
        <a:p>
          <a:endParaRPr lang="en-CA" sz="500"/>
        </a:p>
      </xdr:txBody>
    </xdr:sp>
    <xdr:clientData/>
  </xdr:twoCellAnchor>
  <xdr:twoCellAnchor>
    <xdr:from>
      <xdr:col>2</xdr:col>
      <xdr:colOff>29018</xdr:colOff>
      <xdr:row>23</xdr:row>
      <xdr:rowOff>96759</xdr:rowOff>
    </xdr:from>
    <xdr:to>
      <xdr:col>2</xdr:col>
      <xdr:colOff>171575</xdr:colOff>
      <xdr:row>24</xdr:row>
      <xdr:rowOff>43722</xdr:rowOff>
    </xdr:to>
    <xdr:cxnSp macro="">
      <xdr:nvCxnSpPr>
        <xdr:cNvPr id="20" name="Straight Arrow Connector 19">
          <a:extLst>
            <a:ext uri="{FF2B5EF4-FFF2-40B4-BE49-F238E27FC236}">
              <a16:creationId xmlns:a16="http://schemas.microsoft.com/office/drawing/2014/main" id="{54D5A58B-5F60-49E4-B50B-70A9E1AEBD28}"/>
            </a:ext>
          </a:extLst>
        </xdr:cNvPr>
        <xdr:cNvCxnSpPr/>
      </xdr:nvCxnSpPr>
      <xdr:spPr>
        <a:xfrm flipH="1" flipV="1">
          <a:off x="1229168" y="3859134"/>
          <a:ext cx="142557" cy="1088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419133</xdr:colOff>
      <xdr:row>23</xdr:row>
      <xdr:rowOff>105346</xdr:rowOff>
    </xdr:from>
    <xdr:to>
      <xdr:col>3</xdr:col>
      <xdr:colOff>589185</xdr:colOff>
      <xdr:row>24</xdr:row>
      <xdr:rowOff>59262</xdr:rowOff>
    </xdr:to>
    <xdr:cxnSp macro="">
      <xdr:nvCxnSpPr>
        <xdr:cNvPr id="21" name="Straight Arrow Connector 20">
          <a:extLst>
            <a:ext uri="{FF2B5EF4-FFF2-40B4-BE49-F238E27FC236}">
              <a16:creationId xmlns:a16="http://schemas.microsoft.com/office/drawing/2014/main" id="{051F15C9-4E4C-4CB4-9539-EEC20C9F955D}"/>
            </a:ext>
          </a:extLst>
        </xdr:cNvPr>
        <xdr:cNvCxnSpPr>
          <a:stCxn id="19" idx="3"/>
        </xdr:cNvCxnSpPr>
      </xdr:nvCxnSpPr>
      <xdr:spPr>
        <a:xfrm flipV="1">
          <a:off x="2219358" y="3867721"/>
          <a:ext cx="170052" cy="11584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274374</xdr:colOff>
      <xdr:row>17</xdr:row>
      <xdr:rowOff>32739</xdr:rowOff>
    </xdr:from>
    <xdr:to>
      <xdr:col>3</xdr:col>
      <xdr:colOff>561154</xdr:colOff>
      <xdr:row>18</xdr:row>
      <xdr:rowOff>110718</xdr:rowOff>
    </xdr:to>
    <xdr:sp macro="" textlink="">
      <xdr:nvSpPr>
        <xdr:cNvPr id="22" name="TextBox 21">
          <a:extLst>
            <a:ext uri="{FF2B5EF4-FFF2-40B4-BE49-F238E27FC236}">
              <a16:creationId xmlns:a16="http://schemas.microsoft.com/office/drawing/2014/main" id="{512726E6-B3AE-4B40-9199-BA49C059F8E1}"/>
            </a:ext>
          </a:extLst>
        </xdr:cNvPr>
        <xdr:cNvSpPr txBox="1"/>
      </xdr:nvSpPr>
      <xdr:spPr>
        <a:xfrm>
          <a:off x="2074599" y="2823564"/>
          <a:ext cx="286780" cy="239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276653</xdr:colOff>
      <xdr:row>16</xdr:row>
      <xdr:rowOff>138160</xdr:rowOff>
    </xdr:from>
    <xdr:to>
      <xdr:col>3</xdr:col>
      <xdr:colOff>335903</xdr:colOff>
      <xdr:row>17</xdr:row>
      <xdr:rowOff>131017</xdr:rowOff>
    </xdr:to>
    <xdr:cxnSp macro="">
      <xdr:nvCxnSpPr>
        <xdr:cNvPr id="23" name="Straight Arrow Connector 22">
          <a:extLst>
            <a:ext uri="{FF2B5EF4-FFF2-40B4-BE49-F238E27FC236}">
              <a16:creationId xmlns:a16="http://schemas.microsoft.com/office/drawing/2014/main" id="{C5259EB3-F14F-4E78-B705-250A1FDAD0AD}"/>
            </a:ext>
          </a:extLst>
        </xdr:cNvPr>
        <xdr:cNvCxnSpPr/>
      </xdr:nvCxnSpPr>
      <xdr:spPr>
        <a:xfrm flipH="1" flipV="1">
          <a:off x="2076878" y="2767060"/>
          <a:ext cx="59250" cy="15478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577238</xdr:colOff>
      <xdr:row>24</xdr:row>
      <xdr:rowOff>152771</xdr:rowOff>
    </xdr:from>
    <xdr:to>
      <xdr:col>2</xdr:col>
      <xdr:colOff>220670</xdr:colOff>
      <xdr:row>26</xdr:row>
      <xdr:rowOff>22352</xdr:rowOff>
    </xdr:to>
    <xdr:sp macro="" textlink="">
      <xdr:nvSpPr>
        <xdr:cNvPr id="24" name="TextBox 23">
          <a:extLst>
            <a:ext uri="{FF2B5EF4-FFF2-40B4-BE49-F238E27FC236}">
              <a16:creationId xmlns:a16="http://schemas.microsoft.com/office/drawing/2014/main" id="{CC0B22D5-7F84-48E6-B8DC-5698E00582BE}"/>
            </a:ext>
          </a:extLst>
        </xdr:cNvPr>
        <xdr:cNvSpPr txBox="1"/>
      </xdr:nvSpPr>
      <xdr:spPr>
        <a:xfrm>
          <a:off x="1177313" y="4077071"/>
          <a:ext cx="243507" cy="193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525777</xdr:colOff>
      <xdr:row>15</xdr:row>
      <xdr:rowOff>106519</xdr:rowOff>
    </xdr:from>
    <xdr:to>
      <xdr:col>4</xdr:col>
      <xdr:colOff>244682</xdr:colOff>
      <xdr:row>17</xdr:row>
      <xdr:rowOff>61058</xdr:rowOff>
    </xdr:to>
    <xdr:sp macro="" textlink="">
      <xdr:nvSpPr>
        <xdr:cNvPr id="25" name="TextBox 24">
          <a:extLst>
            <a:ext uri="{FF2B5EF4-FFF2-40B4-BE49-F238E27FC236}">
              <a16:creationId xmlns:a16="http://schemas.microsoft.com/office/drawing/2014/main" id="{376E277B-C44F-47BC-8BD0-3908137D8715}"/>
            </a:ext>
          </a:extLst>
        </xdr:cNvPr>
        <xdr:cNvSpPr txBox="1"/>
      </xdr:nvSpPr>
      <xdr:spPr>
        <a:xfrm>
          <a:off x="2326002" y="2573494"/>
          <a:ext cx="318980" cy="278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6754</xdr:colOff>
      <xdr:row>14</xdr:row>
      <xdr:rowOff>60462</xdr:rowOff>
    </xdr:from>
    <xdr:to>
      <xdr:col>3</xdr:col>
      <xdr:colOff>589037</xdr:colOff>
      <xdr:row>14</xdr:row>
      <xdr:rowOff>61586</xdr:rowOff>
    </xdr:to>
    <xdr:cxnSp macro="">
      <xdr:nvCxnSpPr>
        <xdr:cNvPr id="26" name="Straight Arrow Connector 25">
          <a:extLst>
            <a:ext uri="{FF2B5EF4-FFF2-40B4-BE49-F238E27FC236}">
              <a16:creationId xmlns:a16="http://schemas.microsoft.com/office/drawing/2014/main" id="{3084DFAA-A169-455E-AB3A-BE9BB9241545}"/>
            </a:ext>
          </a:extLst>
        </xdr:cNvPr>
        <xdr:cNvCxnSpPr/>
      </xdr:nvCxnSpPr>
      <xdr:spPr>
        <a:xfrm>
          <a:off x="1806979" y="2365512"/>
          <a:ext cx="582283" cy="112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374456</xdr:colOff>
      <xdr:row>15</xdr:row>
      <xdr:rowOff>90488</xdr:rowOff>
    </xdr:from>
    <xdr:to>
      <xdr:col>3</xdr:col>
      <xdr:colOff>209339</xdr:colOff>
      <xdr:row>16</xdr:row>
      <xdr:rowOff>92778</xdr:rowOff>
    </xdr:to>
    <xdr:cxnSp macro="">
      <xdr:nvCxnSpPr>
        <xdr:cNvPr id="27" name="Straight Connector 26">
          <a:extLst>
            <a:ext uri="{FF2B5EF4-FFF2-40B4-BE49-F238E27FC236}">
              <a16:creationId xmlns:a16="http://schemas.microsoft.com/office/drawing/2014/main" id="{60D2E672-EC39-405A-9688-CE1ABA9D5855}"/>
            </a:ext>
          </a:extLst>
        </xdr:cNvPr>
        <xdr:cNvCxnSpPr/>
      </xdr:nvCxnSpPr>
      <xdr:spPr>
        <a:xfrm flipV="1">
          <a:off x="1574606" y="2557463"/>
          <a:ext cx="434958" cy="1642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101794</xdr:colOff>
      <xdr:row>15</xdr:row>
      <xdr:rowOff>134731</xdr:rowOff>
    </xdr:from>
    <xdr:to>
      <xdr:col>3</xdr:col>
      <xdr:colOff>102290</xdr:colOff>
      <xdr:row>16</xdr:row>
      <xdr:rowOff>107420</xdr:rowOff>
    </xdr:to>
    <xdr:cxnSp macro="">
      <xdr:nvCxnSpPr>
        <xdr:cNvPr id="28" name="Straight Arrow Connector 27">
          <a:extLst>
            <a:ext uri="{FF2B5EF4-FFF2-40B4-BE49-F238E27FC236}">
              <a16:creationId xmlns:a16="http://schemas.microsoft.com/office/drawing/2014/main" id="{99DC59A5-E0B8-43FB-A12A-FBBFDD92C0C0}"/>
            </a:ext>
          </a:extLst>
        </xdr:cNvPr>
        <xdr:cNvCxnSpPr/>
      </xdr:nvCxnSpPr>
      <xdr:spPr>
        <a:xfrm>
          <a:off x="1902019" y="2601706"/>
          <a:ext cx="496" cy="13461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204649</xdr:colOff>
      <xdr:row>15</xdr:row>
      <xdr:rowOff>85286</xdr:rowOff>
    </xdr:from>
    <xdr:to>
      <xdr:col>3</xdr:col>
      <xdr:colOff>209337</xdr:colOff>
      <xdr:row>16</xdr:row>
      <xdr:rowOff>108988</xdr:rowOff>
    </xdr:to>
    <xdr:cxnSp macro="">
      <xdr:nvCxnSpPr>
        <xdr:cNvPr id="29" name="Straight Arrow Connector 28">
          <a:extLst>
            <a:ext uri="{FF2B5EF4-FFF2-40B4-BE49-F238E27FC236}">
              <a16:creationId xmlns:a16="http://schemas.microsoft.com/office/drawing/2014/main" id="{9E38453B-41E0-49E5-A60E-1B127E7D8B83}"/>
            </a:ext>
          </a:extLst>
        </xdr:cNvPr>
        <xdr:cNvCxnSpPr/>
      </xdr:nvCxnSpPr>
      <xdr:spPr>
        <a:xfrm flipH="1">
          <a:off x="2004874" y="2552261"/>
          <a:ext cx="4688" cy="18562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2797</xdr:colOff>
      <xdr:row>16</xdr:row>
      <xdr:rowOff>5526</xdr:rowOff>
    </xdr:from>
    <xdr:to>
      <xdr:col>3</xdr:col>
      <xdr:colOff>3635</xdr:colOff>
      <xdr:row>16</xdr:row>
      <xdr:rowOff>107421</xdr:rowOff>
    </xdr:to>
    <xdr:cxnSp macro="">
      <xdr:nvCxnSpPr>
        <xdr:cNvPr id="30" name="Straight Arrow Connector 29">
          <a:extLst>
            <a:ext uri="{FF2B5EF4-FFF2-40B4-BE49-F238E27FC236}">
              <a16:creationId xmlns:a16="http://schemas.microsoft.com/office/drawing/2014/main" id="{86A337DC-B8F1-4531-9361-7033283EE113}"/>
            </a:ext>
          </a:extLst>
        </xdr:cNvPr>
        <xdr:cNvCxnSpPr/>
      </xdr:nvCxnSpPr>
      <xdr:spPr>
        <a:xfrm flipH="1">
          <a:off x="1803022" y="2634426"/>
          <a:ext cx="838" cy="10189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519876</xdr:colOff>
      <xdr:row>16</xdr:row>
      <xdr:rowOff>41881</xdr:rowOff>
    </xdr:from>
    <xdr:to>
      <xdr:col>2</xdr:col>
      <xdr:colOff>521708</xdr:colOff>
      <xdr:row>16</xdr:row>
      <xdr:rowOff>118327</xdr:rowOff>
    </xdr:to>
    <xdr:cxnSp macro="">
      <xdr:nvCxnSpPr>
        <xdr:cNvPr id="31" name="Straight Arrow Connector 30">
          <a:extLst>
            <a:ext uri="{FF2B5EF4-FFF2-40B4-BE49-F238E27FC236}">
              <a16:creationId xmlns:a16="http://schemas.microsoft.com/office/drawing/2014/main" id="{FB5202A6-8FE6-4EC0-8594-CA5B0B02AC04}"/>
            </a:ext>
          </a:extLst>
        </xdr:cNvPr>
        <xdr:cNvCxnSpPr/>
      </xdr:nvCxnSpPr>
      <xdr:spPr>
        <a:xfrm>
          <a:off x="1720026" y="2670781"/>
          <a:ext cx="1832" cy="764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113470</xdr:colOff>
      <xdr:row>14</xdr:row>
      <xdr:rowOff>51641</xdr:rowOff>
    </xdr:from>
    <xdr:to>
      <xdr:col>3</xdr:col>
      <xdr:colOff>371291</xdr:colOff>
      <xdr:row>15</xdr:row>
      <xdr:rowOff>96152</xdr:rowOff>
    </xdr:to>
    <xdr:sp macro="" textlink="">
      <xdr:nvSpPr>
        <xdr:cNvPr id="32" name="TextBox 31">
          <a:extLst>
            <a:ext uri="{FF2B5EF4-FFF2-40B4-BE49-F238E27FC236}">
              <a16:creationId xmlns:a16="http://schemas.microsoft.com/office/drawing/2014/main" id="{D0BCE543-F3DC-4099-A4FF-4154E8A49D9F}"/>
            </a:ext>
          </a:extLst>
        </xdr:cNvPr>
        <xdr:cNvSpPr txBox="1"/>
      </xdr:nvSpPr>
      <xdr:spPr>
        <a:xfrm>
          <a:off x="1913695" y="2356691"/>
          <a:ext cx="257821" cy="206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3</xdr:col>
      <xdr:colOff>12455</xdr:colOff>
      <xdr:row>13</xdr:row>
      <xdr:rowOff>145470</xdr:rowOff>
    </xdr:from>
    <xdr:to>
      <xdr:col>3</xdr:col>
      <xdr:colOff>12455</xdr:colOff>
      <xdr:row>15</xdr:row>
      <xdr:rowOff>64476</xdr:rowOff>
    </xdr:to>
    <xdr:cxnSp macro="">
      <xdr:nvCxnSpPr>
        <xdr:cNvPr id="33" name="Straight Connector 32">
          <a:extLst>
            <a:ext uri="{FF2B5EF4-FFF2-40B4-BE49-F238E27FC236}">
              <a16:creationId xmlns:a16="http://schemas.microsoft.com/office/drawing/2014/main" id="{DC150AAD-8617-48EE-8917-4F5A587CFDFB}"/>
            </a:ext>
          </a:extLst>
        </xdr:cNvPr>
        <xdr:cNvCxnSpPr/>
      </xdr:nvCxnSpPr>
      <xdr:spPr>
        <a:xfrm flipV="1">
          <a:off x="1812680" y="2288595"/>
          <a:ext cx="0" cy="242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199960</xdr:colOff>
      <xdr:row>12</xdr:row>
      <xdr:rowOff>152983</xdr:rowOff>
    </xdr:from>
    <xdr:to>
      <xdr:col>3</xdr:col>
      <xdr:colOff>373404</xdr:colOff>
      <xdr:row>14</xdr:row>
      <xdr:rowOff>61585</xdr:rowOff>
    </xdr:to>
    <xdr:sp macro="" textlink="">
      <xdr:nvSpPr>
        <xdr:cNvPr id="34" name="TextBox 33">
          <a:extLst>
            <a:ext uri="{FF2B5EF4-FFF2-40B4-BE49-F238E27FC236}">
              <a16:creationId xmlns:a16="http://schemas.microsoft.com/office/drawing/2014/main" id="{6C200ED9-2F1D-4741-A86E-7FD2B0081C92}"/>
            </a:ext>
          </a:extLst>
        </xdr:cNvPr>
        <xdr:cNvSpPr txBox="1"/>
      </xdr:nvSpPr>
      <xdr:spPr>
        <a:xfrm>
          <a:off x="2000185" y="2134183"/>
          <a:ext cx="173444" cy="232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391993</xdr:colOff>
      <xdr:row>16</xdr:row>
      <xdr:rowOff>133331</xdr:rowOff>
    </xdr:from>
    <xdr:to>
      <xdr:col>2</xdr:col>
      <xdr:colOff>391993</xdr:colOff>
      <xdr:row>18</xdr:row>
      <xdr:rowOff>52336</xdr:rowOff>
    </xdr:to>
    <xdr:cxnSp macro="">
      <xdr:nvCxnSpPr>
        <xdr:cNvPr id="35" name="Straight Connector 34">
          <a:extLst>
            <a:ext uri="{FF2B5EF4-FFF2-40B4-BE49-F238E27FC236}">
              <a16:creationId xmlns:a16="http://schemas.microsoft.com/office/drawing/2014/main" id="{1E8CF649-A520-4BAF-972F-62E2107522B4}"/>
            </a:ext>
          </a:extLst>
        </xdr:cNvPr>
        <xdr:cNvCxnSpPr/>
      </xdr:nvCxnSpPr>
      <xdr:spPr>
        <a:xfrm>
          <a:off x="1592143" y="2762231"/>
          <a:ext cx="0" cy="2428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215712</xdr:colOff>
      <xdr:row>16</xdr:row>
      <xdr:rowOff>135204</xdr:rowOff>
    </xdr:from>
    <xdr:to>
      <xdr:col>3</xdr:col>
      <xdr:colOff>215712</xdr:colOff>
      <xdr:row>20</xdr:row>
      <xdr:rowOff>7883</xdr:rowOff>
    </xdr:to>
    <xdr:cxnSp macro="">
      <xdr:nvCxnSpPr>
        <xdr:cNvPr id="36" name="Straight Connector 35">
          <a:extLst>
            <a:ext uri="{FF2B5EF4-FFF2-40B4-BE49-F238E27FC236}">
              <a16:creationId xmlns:a16="http://schemas.microsoft.com/office/drawing/2014/main" id="{0AE76B5B-5694-43E6-A2A7-3F70C3FD8793}"/>
            </a:ext>
          </a:extLst>
        </xdr:cNvPr>
        <xdr:cNvCxnSpPr/>
      </xdr:nvCxnSpPr>
      <xdr:spPr>
        <a:xfrm>
          <a:off x="2015937" y="2764104"/>
          <a:ext cx="0" cy="5203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479886</xdr:colOff>
      <xdr:row>16</xdr:row>
      <xdr:rowOff>67330</xdr:rowOff>
    </xdr:from>
    <xdr:to>
      <xdr:col>3</xdr:col>
      <xdr:colOff>110897</xdr:colOff>
      <xdr:row>17</xdr:row>
      <xdr:rowOff>117085</xdr:rowOff>
    </xdr:to>
    <xdr:sp macro="" textlink="">
      <xdr:nvSpPr>
        <xdr:cNvPr id="37" name="TextBox 36">
          <a:extLst>
            <a:ext uri="{FF2B5EF4-FFF2-40B4-BE49-F238E27FC236}">
              <a16:creationId xmlns:a16="http://schemas.microsoft.com/office/drawing/2014/main" id="{13DEAA4E-8F68-4581-8A39-5F5881016F2A}"/>
            </a:ext>
          </a:extLst>
        </xdr:cNvPr>
        <xdr:cNvSpPr txBox="1"/>
      </xdr:nvSpPr>
      <xdr:spPr>
        <a:xfrm>
          <a:off x="1680036" y="2696230"/>
          <a:ext cx="231086" cy="211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35731</xdr:colOff>
      <xdr:row>17</xdr:row>
      <xdr:rowOff>96272</xdr:rowOff>
    </xdr:from>
    <xdr:to>
      <xdr:col>2</xdr:col>
      <xdr:colOff>391993</xdr:colOff>
      <xdr:row>17</xdr:row>
      <xdr:rowOff>96273</xdr:rowOff>
    </xdr:to>
    <xdr:cxnSp macro="">
      <xdr:nvCxnSpPr>
        <xdr:cNvPr id="38" name="Straight Arrow Connector 37">
          <a:extLst>
            <a:ext uri="{FF2B5EF4-FFF2-40B4-BE49-F238E27FC236}">
              <a16:creationId xmlns:a16="http://schemas.microsoft.com/office/drawing/2014/main" id="{60E45440-BD0C-425D-B42C-A76FDBBA7FB0}"/>
            </a:ext>
          </a:extLst>
        </xdr:cNvPr>
        <xdr:cNvCxnSpPr/>
      </xdr:nvCxnSpPr>
      <xdr:spPr>
        <a:xfrm>
          <a:off x="1235881" y="2887097"/>
          <a:ext cx="356262"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12967</xdr:colOff>
      <xdr:row>19</xdr:row>
      <xdr:rowOff>67786</xdr:rowOff>
    </xdr:from>
    <xdr:to>
      <xdr:col>3</xdr:col>
      <xdr:colOff>214024</xdr:colOff>
      <xdr:row>19</xdr:row>
      <xdr:rowOff>68534</xdr:rowOff>
    </xdr:to>
    <xdr:cxnSp macro="">
      <xdr:nvCxnSpPr>
        <xdr:cNvPr id="39" name="Straight Arrow Connector 38">
          <a:extLst>
            <a:ext uri="{FF2B5EF4-FFF2-40B4-BE49-F238E27FC236}">
              <a16:creationId xmlns:a16="http://schemas.microsoft.com/office/drawing/2014/main" id="{943984EC-D68A-46BF-A6EA-C27764F56610}"/>
            </a:ext>
          </a:extLst>
        </xdr:cNvPr>
        <xdr:cNvCxnSpPr/>
      </xdr:nvCxnSpPr>
      <xdr:spPr>
        <a:xfrm flipV="1">
          <a:off x="1213117" y="3182461"/>
          <a:ext cx="801132" cy="74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544563</xdr:colOff>
      <xdr:row>25</xdr:row>
      <xdr:rowOff>33290</xdr:rowOff>
    </xdr:from>
    <xdr:to>
      <xdr:col>4</xdr:col>
      <xdr:colOff>197841</xdr:colOff>
      <xdr:row>26</xdr:row>
      <xdr:rowOff>161779</xdr:rowOff>
    </xdr:to>
    <xdr:sp macro="" textlink="">
      <xdr:nvSpPr>
        <xdr:cNvPr id="40" name="TextBox 39">
          <a:extLst>
            <a:ext uri="{FF2B5EF4-FFF2-40B4-BE49-F238E27FC236}">
              <a16:creationId xmlns:a16="http://schemas.microsoft.com/office/drawing/2014/main" id="{1EC6463E-2083-4E38-8B48-28473D8F935D}"/>
            </a:ext>
          </a:extLst>
        </xdr:cNvPr>
        <xdr:cNvSpPr txBox="1"/>
      </xdr:nvSpPr>
      <xdr:spPr>
        <a:xfrm>
          <a:off x="2344788" y="4119515"/>
          <a:ext cx="253353" cy="290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1</xdr:col>
      <xdr:colOff>77757</xdr:colOff>
      <xdr:row>25</xdr:row>
      <xdr:rowOff>111055</xdr:rowOff>
    </xdr:from>
    <xdr:to>
      <xdr:col>1</xdr:col>
      <xdr:colOff>408646</xdr:colOff>
      <xdr:row>26</xdr:row>
      <xdr:rowOff>156932</xdr:rowOff>
    </xdr:to>
    <xdr:sp macro="" textlink="">
      <xdr:nvSpPr>
        <xdr:cNvPr id="41" name="TextBox 40">
          <a:extLst>
            <a:ext uri="{FF2B5EF4-FFF2-40B4-BE49-F238E27FC236}">
              <a16:creationId xmlns:a16="http://schemas.microsoft.com/office/drawing/2014/main" id="{C5C4DDF6-2775-4CF3-92CB-718E058C6CD2}"/>
            </a:ext>
          </a:extLst>
        </xdr:cNvPr>
        <xdr:cNvSpPr txBox="1"/>
      </xdr:nvSpPr>
      <xdr:spPr>
        <a:xfrm>
          <a:off x="677832" y="4197280"/>
          <a:ext cx="330889" cy="20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000" baseline="-25000"/>
        </a:p>
      </xdr:txBody>
    </xdr:sp>
    <xdr:clientData/>
  </xdr:twoCellAnchor>
  <xdr:twoCellAnchor>
    <xdr:from>
      <xdr:col>4</xdr:col>
      <xdr:colOff>297916</xdr:colOff>
      <xdr:row>25</xdr:row>
      <xdr:rowOff>93383</xdr:rowOff>
    </xdr:from>
    <xdr:to>
      <xdr:col>5</xdr:col>
      <xdr:colOff>96197</xdr:colOff>
      <xdr:row>27</xdr:row>
      <xdr:rowOff>9494</xdr:rowOff>
    </xdr:to>
    <xdr:sp macro="" textlink="">
      <xdr:nvSpPr>
        <xdr:cNvPr id="42" name="TextBox 41">
          <a:extLst>
            <a:ext uri="{FF2B5EF4-FFF2-40B4-BE49-F238E27FC236}">
              <a16:creationId xmlns:a16="http://schemas.microsoft.com/office/drawing/2014/main" id="{709E3CD7-3199-481D-ACD0-9A5F235052B6}"/>
            </a:ext>
          </a:extLst>
        </xdr:cNvPr>
        <xdr:cNvSpPr txBox="1"/>
      </xdr:nvSpPr>
      <xdr:spPr>
        <a:xfrm>
          <a:off x="2698216" y="4179608"/>
          <a:ext cx="398356" cy="23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H</a:t>
          </a:r>
        </a:p>
      </xdr:txBody>
    </xdr:sp>
    <xdr:clientData/>
  </xdr:twoCellAnchor>
  <xdr:twoCellAnchor>
    <xdr:from>
      <xdr:col>1</xdr:col>
      <xdr:colOff>565294</xdr:colOff>
      <xdr:row>28</xdr:row>
      <xdr:rowOff>6377</xdr:rowOff>
    </xdr:from>
    <xdr:to>
      <xdr:col>2</xdr:col>
      <xdr:colOff>292349</xdr:colOff>
      <xdr:row>29</xdr:row>
      <xdr:rowOff>116856</xdr:rowOff>
    </xdr:to>
    <xdr:sp macro="" textlink="">
      <xdr:nvSpPr>
        <xdr:cNvPr id="43" name="TextBox 42">
          <a:extLst>
            <a:ext uri="{FF2B5EF4-FFF2-40B4-BE49-F238E27FC236}">
              <a16:creationId xmlns:a16="http://schemas.microsoft.com/office/drawing/2014/main" id="{5E796753-E359-41FE-A1B3-593E3DE5A7F4}"/>
            </a:ext>
          </a:extLst>
        </xdr:cNvPr>
        <xdr:cNvSpPr txBox="1"/>
      </xdr:nvSpPr>
      <xdr:spPr>
        <a:xfrm>
          <a:off x="1165369" y="4578377"/>
          <a:ext cx="327130" cy="272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329912</xdr:colOff>
      <xdr:row>27</xdr:row>
      <xdr:rowOff>142403</xdr:rowOff>
    </xdr:from>
    <xdr:to>
      <xdr:col>4</xdr:col>
      <xdr:colOff>52310</xdr:colOff>
      <xdr:row>29</xdr:row>
      <xdr:rowOff>75090</xdr:rowOff>
    </xdr:to>
    <xdr:sp macro="" textlink="">
      <xdr:nvSpPr>
        <xdr:cNvPr id="44" name="TextBox 43">
          <a:extLst>
            <a:ext uri="{FF2B5EF4-FFF2-40B4-BE49-F238E27FC236}">
              <a16:creationId xmlns:a16="http://schemas.microsoft.com/office/drawing/2014/main" id="{0444649E-2E96-40F0-AA60-73B9D24C01E6}"/>
            </a:ext>
          </a:extLst>
        </xdr:cNvPr>
        <xdr:cNvSpPr txBox="1"/>
      </xdr:nvSpPr>
      <xdr:spPr>
        <a:xfrm>
          <a:off x="2130137" y="4552478"/>
          <a:ext cx="322473" cy="25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F</a:t>
          </a:r>
        </a:p>
      </xdr:txBody>
    </xdr:sp>
    <xdr:clientData/>
  </xdr:twoCellAnchor>
  <xdr:twoCellAnchor>
    <xdr:from>
      <xdr:col>1</xdr:col>
      <xdr:colOff>290965</xdr:colOff>
      <xdr:row>26</xdr:row>
      <xdr:rowOff>108648</xdr:rowOff>
    </xdr:from>
    <xdr:to>
      <xdr:col>1</xdr:col>
      <xdr:colOff>503035</xdr:colOff>
      <xdr:row>26</xdr:row>
      <xdr:rowOff>108648</xdr:rowOff>
    </xdr:to>
    <xdr:cxnSp macro="">
      <xdr:nvCxnSpPr>
        <xdr:cNvPr id="45" name="Straight Arrow Connector 44">
          <a:extLst>
            <a:ext uri="{FF2B5EF4-FFF2-40B4-BE49-F238E27FC236}">
              <a16:creationId xmlns:a16="http://schemas.microsoft.com/office/drawing/2014/main" id="{7BC1D1CE-A3D3-473E-A264-B433024283C9}"/>
            </a:ext>
          </a:extLst>
        </xdr:cNvPr>
        <xdr:cNvCxnSpPr/>
      </xdr:nvCxnSpPr>
      <xdr:spPr>
        <a:xfrm>
          <a:off x="891040" y="4356798"/>
          <a:ext cx="212070"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86357</xdr:colOff>
      <xdr:row>26</xdr:row>
      <xdr:rowOff>74013</xdr:rowOff>
    </xdr:from>
    <xdr:to>
      <xdr:col>4</xdr:col>
      <xdr:colOff>268253</xdr:colOff>
      <xdr:row>26</xdr:row>
      <xdr:rowOff>77771</xdr:rowOff>
    </xdr:to>
    <xdr:cxnSp macro="">
      <xdr:nvCxnSpPr>
        <xdr:cNvPr id="46" name="Straight Arrow Connector 45">
          <a:extLst>
            <a:ext uri="{FF2B5EF4-FFF2-40B4-BE49-F238E27FC236}">
              <a16:creationId xmlns:a16="http://schemas.microsoft.com/office/drawing/2014/main" id="{A2228767-BF76-42B9-825C-AB50623AED92}"/>
            </a:ext>
          </a:extLst>
        </xdr:cNvPr>
        <xdr:cNvCxnSpPr/>
      </xdr:nvCxnSpPr>
      <xdr:spPr>
        <a:xfrm flipH="1">
          <a:off x="2486657" y="4322163"/>
          <a:ext cx="181896" cy="375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576338</xdr:colOff>
      <xdr:row>27</xdr:row>
      <xdr:rowOff>8885</xdr:rowOff>
    </xdr:from>
    <xdr:to>
      <xdr:col>3</xdr:col>
      <xdr:colOff>578603</xdr:colOff>
      <xdr:row>29</xdr:row>
      <xdr:rowOff>25170</xdr:rowOff>
    </xdr:to>
    <xdr:cxnSp macro="">
      <xdr:nvCxnSpPr>
        <xdr:cNvPr id="47" name="Straight Arrow Connector 46">
          <a:extLst>
            <a:ext uri="{FF2B5EF4-FFF2-40B4-BE49-F238E27FC236}">
              <a16:creationId xmlns:a16="http://schemas.microsoft.com/office/drawing/2014/main" id="{8C66FED0-023A-4301-89BA-00C90A8DE59A}"/>
            </a:ext>
          </a:extLst>
        </xdr:cNvPr>
        <xdr:cNvCxnSpPr/>
      </xdr:nvCxnSpPr>
      <xdr:spPr>
        <a:xfrm flipH="1" flipV="1">
          <a:off x="2376563" y="4418960"/>
          <a:ext cx="2265" cy="3401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537255</xdr:colOff>
      <xdr:row>26</xdr:row>
      <xdr:rowOff>84435</xdr:rowOff>
    </xdr:from>
    <xdr:to>
      <xdr:col>2</xdr:col>
      <xdr:colOff>83321</xdr:colOff>
      <xdr:row>26</xdr:row>
      <xdr:rowOff>84435</xdr:rowOff>
    </xdr:to>
    <xdr:cxnSp macro="">
      <xdr:nvCxnSpPr>
        <xdr:cNvPr id="48" name="Straight Connector 47">
          <a:extLst>
            <a:ext uri="{FF2B5EF4-FFF2-40B4-BE49-F238E27FC236}">
              <a16:creationId xmlns:a16="http://schemas.microsoft.com/office/drawing/2014/main" id="{1DDE18EC-A48B-4049-B49A-B82B7764CBD8}"/>
            </a:ext>
          </a:extLst>
        </xdr:cNvPr>
        <xdr:cNvCxnSpPr/>
      </xdr:nvCxnSpPr>
      <xdr:spPr>
        <a:xfrm>
          <a:off x="1137330" y="4332585"/>
          <a:ext cx="14614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509712</xdr:colOff>
      <xdr:row>26</xdr:row>
      <xdr:rowOff>84646</xdr:rowOff>
    </xdr:from>
    <xdr:to>
      <xdr:col>4</xdr:col>
      <xdr:colOff>55777</xdr:colOff>
      <xdr:row>26</xdr:row>
      <xdr:rowOff>84646</xdr:rowOff>
    </xdr:to>
    <xdr:cxnSp macro="">
      <xdr:nvCxnSpPr>
        <xdr:cNvPr id="49" name="Straight Connector 48">
          <a:extLst>
            <a:ext uri="{FF2B5EF4-FFF2-40B4-BE49-F238E27FC236}">
              <a16:creationId xmlns:a16="http://schemas.microsoft.com/office/drawing/2014/main" id="{AC05907B-60DA-40C1-BB2F-56FCBBAC1333}"/>
            </a:ext>
          </a:extLst>
        </xdr:cNvPr>
        <xdr:cNvCxnSpPr/>
      </xdr:nvCxnSpPr>
      <xdr:spPr>
        <a:xfrm>
          <a:off x="2309937" y="4332796"/>
          <a:ext cx="14614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527739</xdr:colOff>
      <xdr:row>26</xdr:row>
      <xdr:rowOff>97700</xdr:rowOff>
    </xdr:from>
    <xdr:to>
      <xdr:col>1</xdr:col>
      <xdr:colOff>551526</xdr:colOff>
      <xdr:row>26</xdr:row>
      <xdr:rowOff>138870</xdr:rowOff>
    </xdr:to>
    <xdr:cxnSp macro="">
      <xdr:nvCxnSpPr>
        <xdr:cNvPr id="50" name="Straight Connector 49">
          <a:extLst>
            <a:ext uri="{FF2B5EF4-FFF2-40B4-BE49-F238E27FC236}">
              <a16:creationId xmlns:a16="http://schemas.microsoft.com/office/drawing/2014/main" id="{F4A17D90-6871-444F-AE6F-9CBCE7060CCF}"/>
            </a:ext>
          </a:extLst>
        </xdr:cNvPr>
        <xdr:cNvCxnSpPr/>
      </xdr:nvCxnSpPr>
      <xdr:spPr>
        <a:xfrm flipH="1">
          <a:off x="1127814" y="4345850"/>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568369</xdr:colOff>
      <xdr:row>26</xdr:row>
      <xdr:rowOff>100567</xdr:rowOff>
    </xdr:from>
    <xdr:to>
      <xdr:col>1</xdr:col>
      <xdr:colOff>592156</xdr:colOff>
      <xdr:row>26</xdr:row>
      <xdr:rowOff>141737</xdr:rowOff>
    </xdr:to>
    <xdr:cxnSp macro="">
      <xdr:nvCxnSpPr>
        <xdr:cNvPr id="51" name="Straight Connector 50">
          <a:extLst>
            <a:ext uri="{FF2B5EF4-FFF2-40B4-BE49-F238E27FC236}">
              <a16:creationId xmlns:a16="http://schemas.microsoft.com/office/drawing/2014/main" id="{F0076E5C-369C-4C20-B3F7-993852459223}"/>
            </a:ext>
          </a:extLst>
        </xdr:cNvPr>
        <xdr:cNvCxnSpPr/>
      </xdr:nvCxnSpPr>
      <xdr:spPr>
        <a:xfrm flipH="1">
          <a:off x="1168444" y="4348717"/>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15477</xdr:colOff>
      <xdr:row>26</xdr:row>
      <xdr:rowOff>98125</xdr:rowOff>
    </xdr:from>
    <xdr:to>
      <xdr:col>2</xdr:col>
      <xdr:colOff>40884</xdr:colOff>
      <xdr:row>26</xdr:row>
      <xdr:rowOff>139295</xdr:rowOff>
    </xdr:to>
    <xdr:cxnSp macro="">
      <xdr:nvCxnSpPr>
        <xdr:cNvPr id="52" name="Straight Connector 51">
          <a:extLst>
            <a:ext uri="{FF2B5EF4-FFF2-40B4-BE49-F238E27FC236}">
              <a16:creationId xmlns:a16="http://schemas.microsoft.com/office/drawing/2014/main" id="{2EBD8F22-8BC2-4C72-8093-24111EEA3D3E}"/>
            </a:ext>
          </a:extLst>
        </xdr:cNvPr>
        <xdr:cNvCxnSpPr/>
      </xdr:nvCxnSpPr>
      <xdr:spPr>
        <a:xfrm flipH="1">
          <a:off x="1215627" y="4346275"/>
          <a:ext cx="2540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52968</xdr:colOff>
      <xdr:row>26</xdr:row>
      <xdr:rowOff>95683</xdr:rowOff>
    </xdr:from>
    <xdr:to>
      <xdr:col>2</xdr:col>
      <xdr:colOff>76755</xdr:colOff>
      <xdr:row>26</xdr:row>
      <xdr:rowOff>136853</xdr:rowOff>
    </xdr:to>
    <xdr:cxnSp macro="">
      <xdr:nvCxnSpPr>
        <xdr:cNvPr id="53" name="Straight Connector 52">
          <a:extLst>
            <a:ext uri="{FF2B5EF4-FFF2-40B4-BE49-F238E27FC236}">
              <a16:creationId xmlns:a16="http://schemas.microsoft.com/office/drawing/2014/main" id="{5A6DDAC0-26F3-4BB6-BA47-5A90328D965B}"/>
            </a:ext>
          </a:extLst>
        </xdr:cNvPr>
        <xdr:cNvCxnSpPr/>
      </xdr:nvCxnSpPr>
      <xdr:spPr>
        <a:xfrm flipH="1">
          <a:off x="1253118" y="4343833"/>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502576</xdr:colOff>
      <xdr:row>26</xdr:row>
      <xdr:rowOff>97912</xdr:rowOff>
    </xdr:from>
    <xdr:to>
      <xdr:col>3</xdr:col>
      <xdr:colOff>526363</xdr:colOff>
      <xdr:row>26</xdr:row>
      <xdr:rowOff>139082</xdr:rowOff>
    </xdr:to>
    <xdr:cxnSp macro="">
      <xdr:nvCxnSpPr>
        <xdr:cNvPr id="54" name="Straight Connector 53">
          <a:extLst>
            <a:ext uri="{FF2B5EF4-FFF2-40B4-BE49-F238E27FC236}">
              <a16:creationId xmlns:a16="http://schemas.microsoft.com/office/drawing/2014/main" id="{3AEF1339-0858-4438-88E8-FF92732C8C44}"/>
            </a:ext>
          </a:extLst>
        </xdr:cNvPr>
        <xdr:cNvCxnSpPr/>
      </xdr:nvCxnSpPr>
      <xdr:spPr>
        <a:xfrm flipH="1">
          <a:off x="2302801" y="4346062"/>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543206</xdr:colOff>
      <xdr:row>26</xdr:row>
      <xdr:rowOff>100779</xdr:rowOff>
    </xdr:from>
    <xdr:to>
      <xdr:col>3</xdr:col>
      <xdr:colOff>566993</xdr:colOff>
      <xdr:row>26</xdr:row>
      <xdr:rowOff>141949</xdr:rowOff>
    </xdr:to>
    <xdr:cxnSp macro="">
      <xdr:nvCxnSpPr>
        <xdr:cNvPr id="55" name="Straight Connector 54">
          <a:extLst>
            <a:ext uri="{FF2B5EF4-FFF2-40B4-BE49-F238E27FC236}">
              <a16:creationId xmlns:a16="http://schemas.microsoft.com/office/drawing/2014/main" id="{A83A12E9-8AE1-4E89-94DE-B6CEAEF27739}"/>
            </a:ext>
          </a:extLst>
        </xdr:cNvPr>
        <xdr:cNvCxnSpPr/>
      </xdr:nvCxnSpPr>
      <xdr:spPr>
        <a:xfrm flipH="1">
          <a:off x="2343431" y="4348929"/>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588593</xdr:colOff>
      <xdr:row>26</xdr:row>
      <xdr:rowOff>98337</xdr:rowOff>
    </xdr:from>
    <xdr:to>
      <xdr:col>4</xdr:col>
      <xdr:colOff>15720</xdr:colOff>
      <xdr:row>26</xdr:row>
      <xdr:rowOff>139507</xdr:rowOff>
    </xdr:to>
    <xdr:cxnSp macro="">
      <xdr:nvCxnSpPr>
        <xdr:cNvPr id="56" name="Straight Connector 55">
          <a:extLst>
            <a:ext uri="{FF2B5EF4-FFF2-40B4-BE49-F238E27FC236}">
              <a16:creationId xmlns:a16="http://schemas.microsoft.com/office/drawing/2014/main" id="{BBCF2631-36B7-4324-9EE9-DC847A3DA17B}"/>
            </a:ext>
          </a:extLst>
        </xdr:cNvPr>
        <xdr:cNvCxnSpPr/>
      </xdr:nvCxnSpPr>
      <xdr:spPr>
        <a:xfrm flipH="1">
          <a:off x="2388818" y="4346487"/>
          <a:ext cx="27202"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27804</xdr:colOff>
      <xdr:row>26</xdr:row>
      <xdr:rowOff>95895</xdr:rowOff>
    </xdr:from>
    <xdr:to>
      <xdr:col>4</xdr:col>
      <xdr:colOff>51591</xdr:colOff>
      <xdr:row>26</xdr:row>
      <xdr:rowOff>137065</xdr:rowOff>
    </xdr:to>
    <xdr:cxnSp macro="">
      <xdr:nvCxnSpPr>
        <xdr:cNvPr id="57" name="Straight Connector 56">
          <a:extLst>
            <a:ext uri="{FF2B5EF4-FFF2-40B4-BE49-F238E27FC236}">
              <a16:creationId xmlns:a16="http://schemas.microsoft.com/office/drawing/2014/main" id="{8BA58BE6-E04B-44F3-B20D-CB10CE4092A9}"/>
            </a:ext>
          </a:extLst>
        </xdr:cNvPr>
        <xdr:cNvCxnSpPr/>
      </xdr:nvCxnSpPr>
      <xdr:spPr>
        <a:xfrm flipH="1">
          <a:off x="2428104" y="4344045"/>
          <a:ext cx="23787" cy="411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441758</xdr:colOff>
      <xdr:row>27</xdr:row>
      <xdr:rowOff>100873</xdr:rowOff>
    </xdr:from>
    <xdr:to>
      <xdr:col>4</xdr:col>
      <xdr:colOff>116245</xdr:colOff>
      <xdr:row>27</xdr:row>
      <xdr:rowOff>151659</xdr:rowOff>
    </xdr:to>
    <xdr:sp macro="" textlink="">
      <xdr:nvSpPr>
        <xdr:cNvPr id="58" name="Freeform: Shape 57">
          <a:extLst>
            <a:ext uri="{FF2B5EF4-FFF2-40B4-BE49-F238E27FC236}">
              <a16:creationId xmlns:a16="http://schemas.microsoft.com/office/drawing/2014/main" id="{8BBFB27C-3B11-4427-8849-9DD8147CC4F8}"/>
            </a:ext>
          </a:extLst>
        </xdr:cNvPr>
        <xdr:cNvSpPr/>
      </xdr:nvSpPr>
      <xdr:spPr>
        <a:xfrm>
          <a:off x="2241983" y="4510948"/>
          <a:ext cx="274562" cy="50786"/>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116245</xdr:colOff>
      <xdr:row>27</xdr:row>
      <xdr:rowOff>75089</xdr:rowOff>
    </xdr:from>
    <xdr:to>
      <xdr:col>4</xdr:col>
      <xdr:colOff>140534</xdr:colOff>
      <xdr:row>27</xdr:row>
      <xdr:rowOff>96087</xdr:rowOff>
    </xdr:to>
    <xdr:cxnSp macro="">
      <xdr:nvCxnSpPr>
        <xdr:cNvPr id="59" name="Straight Arrow Connector 58">
          <a:extLst>
            <a:ext uri="{FF2B5EF4-FFF2-40B4-BE49-F238E27FC236}">
              <a16:creationId xmlns:a16="http://schemas.microsoft.com/office/drawing/2014/main" id="{F3134D7E-4ED6-42AA-986B-819C2D5C2196}"/>
            </a:ext>
          </a:extLst>
        </xdr:cNvPr>
        <xdr:cNvCxnSpPr/>
      </xdr:nvCxnSpPr>
      <xdr:spPr>
        <a:xfrm flipV="1">
          <a:off x="2516545" y="4485164"/>
          <a:ext cx="24289" cy="209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475378</xdr:colOff>
      <xdr:row>27</xdr:row>
      <xdr:rowOff>89495</xdr:rowOff>
    </xdr:from>
    <xdr:to>
      <xdr:col>2</xdr:col>
      <xdr:colOff>123635</xdr:colOff>
      <xdr:row>27</xdr:row>
      <xdr:rowOff>140281</xdr:rowOff>
    </xdr:to>
    <xdr:sp macro="" textlink="">
      <xdr:nvSpPr>
        <xdr:cNvPr id="60" name="Freeform: Shape 59">
          <a:extLst>
            <a:ext uri="{FF2B5EF4-FFF2-40B4-BE49-F238E27FC236}">
              <a16:creationId xmlns:a16="http://schemas.microsoft.com/office/drawing/2014/main" id="{DA855254-56D1-48D8-B618-5BB9479214B0}"/>
            </a:ext>
          </a:extLst>
        </xdr:cNvPr>
        <xdr:cNvSpPr/>
      </xdr:nvSpPr>
      <xdr:spPr>
        <a:xfrm>
          <a:off x="1075453" y="4499570"/>
          <a:ext cx="248332" cy="50786"/>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449146</xdr:colOff>
      <xdr:row>27</xdr:row>
      <xdr:rowOff>54770</xdr:rowOff>
    </xdr:from>
    <xdr:to>
      <xdr:col>1</xdr:col>
      <xdr:colOff>484299</xdr:colOff>
      <xdr:row>27</xdr:row>
      <xdr:rowOff>86809</xdr:rowOff>
    </xdr:to>
    <xdr:cxnSp macro="">
      <xdr:nvCxnSpPr>
        <xdr:cNvPr id="61" name="Straight Arrow Connector 60">
          <a:extLst>
            <a:ext uri="{FF2B5EF4-FFF2-40B4-BE49-F238E27FC236}">
              <a16:creationId xmlns:a16="http://schemas.microsoft.com/office/drawing/2014/main" id="{7B958FD9-C8BB-4118-B218-54984C777A65}"/>
            </a:ext>
          </a:extLst>
        </xdr:cNvPr>
        <xdr:cNvCxnSpPr/>
      </xdr:nvCxnSpPr>
      <xdr:spPr>
        <a:xfrm flipH="1" flipV="1">
          <a:off x="1049221" y="4464845"/>
          <a:ext cx="35153" cy="32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63575</xdr:colOff>
      <xdr:row>27</xdr:row>
      <xdr:rowOff>21265</xdr:rowOff>
    </xdr:from>
    <xdr:to>
      <xdr:col>4</xdr:col>
      <xdr:colOff>562724</xdr:colOff>
      <xdr:row>30</xdr:row>
      <xdr:rowOff>7256</xdr:rowOff>
    </xdr:to>
    <xdr:sp macro="" textlink="">
      <xdr:nvSpPr>
        <xdr:cNvPr id="62" name="TextBox 61">
          <a:extLst>
            <a:ext uri="{FF2B5EF4-FFF2-40B4-BE49-F238E27FC236}">
              <a16:creationId xmlns:a16="http://schemas.microsoft.com/office/drawing/2014/main" id="{E77473B8-8882-4297-ABAE-1CE1994588CD}"/>
            </a:ext>
          </a:extLst>
        </xdr:cNvPr>
        <xdr:cNvSpPr txBox="1"/>
      </xdr:nvSpPr>
      <xdr:spPr>
        <a:xfrm>
          <a:off x="2463875" y="4431340"/>
          <a:ext cx="499149" cy="471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800"/>
            <a:t>F</a:t>
          </a:r>
        </a:p>
      </xdr:txBody>
    </xdr:sp>
    <xdr:clientData/>
  </xdr:twoCellAnchor>
  <xdr:twoCellAnchor>
    <xdr:from>
      <xdr:col>1</xdr:col>
      <xdr:colOff>136073</xdr:colOff>
      <xdr:row>26</xdr:row>
      <xdr:rowOff>144751</xdr:rowOff>
    </xdr:from>
    <xdr:to>
      <xdr:col>1</xdr:col>
      <xdr:colOff>576461</xdr:colOff>
      <xdr:row>29</xdr:row>
      <xdr:rowOff>97972</xdr:rowOff>
    </xdr:to>
    <xdr:sp macro="" textlink="">
      <xdr:nvSpPr>
        <xdr:cNvPr id="63" name="TextBox 62">
          <a:extLst>
            <a:ext uri="{FF2B5EF4-FFF2-40B4-BE49-F238E27FC236}">
              <a16:creationId xmlns:a16="http://schemas.microsoft.com/office/drawing/2014/main" id="{7231F08A-F405-46D3-87A3-AFC3001FE32B}"/>
            </a:ext>
          </a:extLst>
        </xdr:cNvPr>
        <xdr:cNvSpPr txBox="1"/>
      </xdr:nvSpPr>
      <xdr:spPr>
        <a:xfrm>
          <a:off x="736148" y="4392901"/>
          <a:ext cx="440388" cy="438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1</xdr:col>
      <xdr:colOff>369725</xdr:colOff>
      <xdr:row>26</xdr:row>
      <xdr:rowOff>63603</xdr:rowOff>
    </xdr:from>
    <xdr:to>
      <xdr:col>1</xdr:col>
      <xdr:colOff>511718</xdr:colOff>
      <xdr:row>26</xdr:row>
      <xdr:rowOff>63603</xdr:rowOff>
    </xdr:to>
    <xdr:cxnSp macro="">
      <xdr:nvCxnSpPr>
        <xdr:cNvPr id="64" name="Straight Connector 63">
          <a:extLst>
            <a:ext uri="{FF2B5EF4-FFF2-40B4-BE49-F238E27FC236}">
              <a16:creationId xmlns:a16="http://schemas.microsoft.com/office/drawing/2014/main" id="{4514600C-E59B-4BE7-B96D-76E2B5550497}"/>
            </a:ext>
          </a:extLst>
        </xdr:cNvPr>
        <xdr:cNvCxnSpPr/>
      </xdr:nvCxnSpPr>
      <xdr:spPr>
        <a:xfrm flipH="1">
          <a:off x="969800" y="4311753"/>
          <a:ext cx="141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593516</xdr:colOff>
      <xdr:row>27</xdr:row>
      <xdr:rowOff>4256</xdr:rowOff>
    </xdr:from>
    <xdr:to>
      <xdr:col>1</xdr:col>
      <xdr:colOff>595781</xdr:colOff>
      <xdr:row>29</xdr:row>
      <xdr:rowOff>20541</xdr:rowOff>
    </xdr:to>
    <xdr:cxnSp macro="">
      <xdr:nvCxnSpPr>
        <xdr:cNvPr id="65" name="Straight Arrow Connector 64">
          <a:extLst>
            <a:ext uri="{FF2B5EF4-FFF2-40B4-BE49-F238E27FC236}">
              <a16:creationId xmlns:a16="http://schemas.microsoft.com/office/drawing/2014/main" id="{7C0DEEC4-FE92-461C-B05A-0F1727710FD0}"/>
            </a:ext>
          </a:extLst>
        </xdr:cNvPr>
        <xdr:cNvCxnSpPr/>
      </xdr:nvCxnSpPr>
      <xdr:spPr>
        <a:xfrm flipH="1" flipV="1">
          <a:off x="1193591" y="4414331"/>
          <a:ext cx="2265" cy="3401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22145</xdr:colOff>
      <xdr:row>25</xdr:row>
      <xdr:rowOff>94290</xdr:rowOff>
    </xdr:from>
    <xdr:to>
      <xdr:col>1</xdr:col>
      <xdr:colOff>421408</xdr:colOff>
      <xdr:row>27</xdr:row>
      <xdr:rowOff>10401</xdr:rowOff>
    </xdr:to>
    <xdr:sp macro="" textlink="">
      <xdr:nvSpPr>
        <xdr:cNvPr id="66" name="TextBox 65">
          <a:extLst>
            <a:ext uri="{FF2B5EF4-FFF2-40B4-BE49-F238E27FC236}">
              <a16:creationId xmlns:a16="http://schemas.microsoft.com/office/drawing/2014/main" id="{BF213590-8D6C-4DD0-9119-6044C2BDE1FF}"/>
            </a:ext>
          </a:extLst>
        </xdr:cNvPr>
        <xdr:cNvSpPr txBox="1"/>
      </xdr:nvSpPr>
      <xdr:spPr>
        <a:xfrm>
          <a:off x="622220" y="4180515"/>
          <a:ext cx="399263" cy="23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H</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016B-74D9-41DE-98A5-C0A29360CD9D}">
  <sheetPr>
    <tabColor indexed="49"/>
  </sheetPr>
  <dimension ref="A1:GC59"/>
  <sheetViews>
    <sheetView tabSelected="1" view="pageBreakPreview" zoomScaleNormal="100" zoomScaleSheetLayoutView="100" workbookViewId="0">
      <selection activeCell="I56" sqref="I56"/>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AA-SM-026-048</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HORIZONTAL TRIANGLE DIST. LOAD,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K13" s="23"/>
      <c r="S13" s="46"/>
      <c r="T13" s="45"/>
    </row>
    <row r="14" spans="1:185" x14ac:dyDescent="0.2">
      <c r="E14" s="1"/>
      <c r="K14" s="23"/>
    </row>
    <row r="15" spans="1:185" x14ac:dyDescent="0.2">
      <c r="B15" s="1"/>
      <c r="C15" s="54"/>
      <c r="D15" s="1"/>
      <c r="E15" s="1"/>
      <c r="F15" s="10" t="s">
        <v>56</v>
      </c>
      <c r="G15" s="6" t="s">
        <v>57</v>
      </c>
      <c r="H15" s="55">
        <v>10</v>
      </c>
      <c r="I15" s="5" t="s">
        <v>58</v>
      </c>
      <c r="K15" s="23"/>
      <c r="L15" s="41"/>
    </row>
    <row r="16" spans="1:185" x14ac:dyDescent="0.2">
      <c r="B16" s="1"/>
      <c r="C16" s="1"/>
      <c r="D16" s="1"/>
      <c r="E16" s="2"/>
      <c r="G16" s="6" t="s">
        <v>59</v>
      </c>
      <c r="H16" s="55">
        <v>10</v>
      </c>
      <c r="I16" s="5" t="s">
        <v>60</v>
      </c>
      <c r="K16" s="23"/>
      <c r="L16" s="41"/>
    </row>
    <row r="17" spans="1:171" s="41" customFormat="1" x14ac:dyDescent="0.2">
      <c r="A17" s="5"/>
      <c r="B17" s="5"/>
      <c r="C17" s="5"/>
      <c r="D17" s="5"/>
      <c r="E17" s="5"/>
      <c r="F17" s="5"/>
      <c r="G17" s="6" t="s">
        <v>61</v>
      </c>
      <c r="H17" s="55">
        <v>20</v>
      </c>
      <c r="I17" s="5" t="s">
        <v>60</v>
      </c>
      <c r="J17" s="5"/>
      <c r="K17" s="5"/>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5"/>
      <c r="G18" s="56" t="s">
        <v>62</v>
      </c>
      <c r="H18" s="57">
        <v>30</v>
      </c>
      <c r="I18" s="58" t="s">
        <v>60</v>
      </c>
      <c r="J18" s="5"/>
      <c r="K18" s="5"/>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5"/>
      <c r="G19" s="6" t="s">
        <v>63</v>
      </c>
      <c r="H19" s="55">
        <v>10</v>
      </c>
      <c r="I19" s="5" t="s">
        <v>64</v>
      </c>
      <c r="J19" s="5"/>
      <c r="K19" s="23"/>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5"/>
      <c r="G20" s="6" t="s">
        <v>65</v>
      </c>
      <c r="H20" s="57">
        <v>40</v>
      </c>
      <c r="I20" s="5" t="s">
        <v>66</v>
      </c>
      <c r="J20" s="5"/>
      <c r="K20" s="23"/>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4"/>
      <c r="D21" s="56"/>
      <c r="E21" s="59"/>
      <c r="F21" s="56"/>
      <c r="G21" s="56"/>
      <c r="H21" s="57"/>
      <c r="I21" s="60"/>
      <c r="J21" s="61"/>
      <c r="K21" s="23"/>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56"/>
      <c r="E22" s="59"/>
      <c r="F22" s="56"/>
      <c r="G22" s="62" t="s">
        <v>67</v>
      </c>
      <c r="H22" s="63">
        <v>5</v>
      </c>
      <c r="I22" s="64" t="s">
        <v>68</v>
      </c>
      <c r="J22" s="1"/>
      <c r="K22" s="23"/>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5"/>
      <c r="G23" s="6" t="s">
        <v>69</v>
      </c>
      <c r="H23" s="57">
        <v>54</v>
      </c>
      <c r="I23" s="5" t="s">
        <v>68</v>
      </c>
      <c r="J23" s="5"/>
      <c r="K23" s="5"/>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 t="s">
        <v>70</v>
      </c>
      <c r="H25" s="66">
        <f>H15+H16</f>
        <v>20</v>
      </c>
      <c r="I25" s="5" t="s">
        <v>60</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3"/>
      <c r="H26" s="23"/>
      <c r="I26" s="23"/>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6" t="s">
        <v>61</v>
      </c>
      <c r="H27" s="5" t="str">
        <f ca="1">[1]!xlv(H29)</f>
        <v>L - (a / 3) - (2 × b) / 3</v>
      </c>
      <c r="I27" s="5"/>
      <c r="J27" s="5"/>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6" t="s">
        <v>71</v>
      </c>
      <c r="H28" s="5" t="str">
        <f>[1]!xln(H29)</f>
        <v>40 - (10 / 3) - (2 × 20) / 3</v>
      </c>
      <c r="K28" s="23"/>
    </row>
    <row r="29" spans="1:171" s="41" customFormat="1" x14ac:dyDescent="0.2">
      <c r="A29" s="23"/>
      <c r="B29" s="23"/>
      <c r="C29" s="23"/>
      <c r="D29" s="23"/>
      <c r="E29" s="23"/>
      <c r="F29" s="23"/>
      <c r="G29" s="6" t="s">
        <v>61</v>
      </c>
      <c r="H29" s="67">
        <f>H20-(H15/3)-(2*H25)/3</f>
        <v>23.333333333333329</v>
      </c>
      <c r="I29" s="5" t="s">
        <v>60</v>
      </c>
      <c r="J29" s="5"/>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23"/>
      <c r="B30" s="23"/>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5"/>
      <c r="B31" s="68" t="s">
        <v>72</v>
      </c>
      <c r="C31" s="23"/>
      <c r="D31" s="23"/>
      <c r="E31" s="69"/>
      <c r="F31" s="51"/>
      <c r="G31" s="23"/>
      <c r="H31" s="23"/>
      <c r="I31" s="23"/>
      <c r="J31" s="56"/>
      <c r="K31" s="1"/>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41" customFormat="1" x14ac:dyDescent="0.2">
      <c r="A32" s="6" t="s">
        <v>73</v>
      </c>
      <c r="B32" s="23" t="str">
        <f ca="1">[1]!xlv(B34)</f>
        <v>(I₂ × h) / (I₁ × L)</v>
      </c>
      <c r="C32" s="70"/>
      <c r="D32" s="23"/>
      <c r="E32" s="23"/>
      <c r="F32" s="23"/>
      <c r="G32" s="23"/>
      <c r="H32" s="23"/>
      <c r="I32" s="23"/>
      <c r="J32" s="5"/>
      <c r="K32" s="5"/>
      <c r="L32" s="23"/>
      <c r="N32" s="39"/>
      <c r="R32" s="45"/>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23" customFormat="1" x14ac:dyDescent="0.2">
      <c r="A33" s="6" t="s">
        <v>71</v>
      </c>
      <c r="B33" s="23" t="str">
        <f>[1]!xln(B34)</f>
        <v>(54 × 30) / (5 × 40)</v>
      </c>
      <c r="J33" s="5"/>
      <c r="K33" s="5"/>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A34" s="6" t="s">
        <v>73</v>
      </c>
      <c r="B34" s="71">
        <f>(H23*H18)/(H22*H20)</f>
        <v>8.1</v>
      </c>
      <c r="J34" s="5"/>
      <c r="K34" s="5"/>
      <c r="L34" s="41"/>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A35" s="5"/>
      <c r="J35" s="5"/>
      <c r="K35" s="5"/>
      <c r="L35" s="72"/>
      <c r="M35" s="41"/>
      <c r="N35" s="45"/>
      <c r="O35" s="45"/>
      <c r="P35" s="47"/>
      <c r="Q35" s="47"/>
      <c r="R35" s="47"/>
      <c r="S35" s="45"/>
      <c r="T35" s="47"/>
      <c r="U35" s="47"/>
      <c r="V35" s="47"/>
      <c r="W35" s="47"/>
      <c r="X35" s="47"/>
      <c r="Y35" s="47"/>
      <c r="Z35" s="47"/>
      <c r="AA35" s="47"/>
      <c r="AB35" s="47"/>
      <c r="AC35" s="47"/>
      <c r="AD35" s="47"/>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x14ac:dyDescent="0.2">
      <c r="A36" s="56" t="s">
        <v>74</v>
      </c>
      <c r="B36" s="23" t="str">
        <f ca="1">[1]!xlv(B38)</f>
        <v>( - w × c) / (2 × L) × ((d³ / L) + (c² / 9) + (51 × c³ / (810 × L)) + (c² × b / (6 × L)) - (d²))</v>
      </c>
      <c r="J36" s="5"/>
      <c r="K36" s="5"/>
      <c r="L36" s="72"/>
      <c r="M36" s="41"/>
      <c r="N36" s="45"/>
      <c r="O36" s="45"/>
      <c r="P36" s="47"/>
      <c r="Q36" s="47"/>
      <c r="R36" s="47"/>
      <c r="S36" s="45"/>
      <c r="T36" s="47"/>
      <c r="U36" s="47"/>
      <c r="V36" s="47"/>
      <c r="W36" s="47"/>
      <c r="X36" s="47"/>
      <c r="Y36" s="47"/>
      <c r="Z36" s="47"/>
      <c r="AA36" s="47"/>
      <c r="AB36" s="47"/>
      <c r="AC36" s="47"/>
      <c r="AD36" s="47"/>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row>
    <row r="37" spans="1:171" s="23" customFormat="1" x14ac:dyDescent="0.2">
      <c r="A37" s="6" t="s">
        <v>71</v>
      </c>
      <c r="B37" s="23" t="str">
        <f>[1]!xln(B38)</f>
        <v>(-10 × 10) / (2 × 40) × ((23.3³ / 40) + (10² / 9) + (51 × 10³ / (810 × 40)) + (10² × 20 / (6 × 40)) - (23.3²))</v>
      </c>
      <c r="C37" s="73"/>
      <c r="D37" s="73"/>
      <c r="H37" s="74"/>
      <c r="J37" s="5"/>
      <c r="K37" s="5"/>
      <c r="L37" s="72"/>
      <c r="M37" s="41"/>
      <c r="N37" s="45"/>
      <c r="O37" s="45"/>
      <c r="P37" s="47"/>
      <c r="Q37" s="47"/>
      <c r="R37" s="47"/>
      <c r="S37" s="45"/>
      <c r="T37" s="47"/>
      <c r="U37" s="47"/>
      <c r="V37" s="47"/>
      <c r="W37" s="47"/>
      <c r="X37" s="47"/>
      <c r="Y37" s="47"/>
      <c r="Z37" s="47"/>
      <c r="AA37" s="47"/>
      <c r="AB37" s="47"/>
      <c r="AC37" s="47"/>
      <c r="AD37" s="47"/>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row>
    <row r="38" spans="1:171" s="23" customFormat="1" x14ac:dyDescent="0.2">
      <c r="A38" s="56" t="s">
        <v>74</v>
      </c>
      <c r="B38" s="75">
        <f>(-H19*H16)/(2*H20)*((H29^3/H20)+(H16^2/9)+(51*H16^3/(810*H20))+(H16^2*H25/(6*H20))-(H29^2))</f>
        <v>257.29166666666674</v>
      </c>
      <c r="E38" s="76"/>
      <c r="F38" s="51"/>
      <c r="J38" s="5"/>
      <c r="K38" s="5"/>
      <c r="L38" s="72"/>
      <c r="M38" s="41"/>
      <c r="N38" s="45"/>
      <c r="O38" s="45"/>
      <c r="P38" s="47"/>
      <c r="Q38" s="47"/>
      <c r="R38" s="47"/>
      <c r="S38" s="45"/>
      <c r="T38" s="47"/>
      <c r="U38" s="47"/>
      <c r="V38" s="47"/>
      <c r="W38" s="47"/>
      <c r="X38" s="47"/>
      <c r="Y38" s="47"/>
      <c r="Z38" s="47"/>
      <c r="AA38" s="47"/>
      <c r="AB38" s="47"/>
      <c r="AC38" s="47"/>
      <c r="AD38" s="47"/>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row>
    <row r="39" spans="1:171" s="23" customFormat="1" x14ac:dyDescent="0.2">
      <c r="A39" s="5"/>
      <c r="B39" s="77"/>
      <c r="I39" s="74"/>
      <c r="J39" s="78"/>
      <c r="L39" s="72"/>
      <c r="M39" s="41"/>
      <c r="N39" s="45"/>
      <c r="O39" s="45"/>
      <c r="P39" s="47"/>
      <c r="Q39" s="47"/>
      <c r="R39" s="47"/>
      <c r="S39" s="45"/>
      <c r="T39" s="47"/>
      <c r="U39" s="47"/>
      <c r="V39" s="47"/>
      <c r="W39" s="47"/>
      <c r="X39" s="47"/>
      <c r="Y39" s="47"/>
      <c r="Z39" s="47"/>
      <c r="AA39" s="47"/>
      <c r="AB39" s="47"/>
      <c r="AC39" s="47"/>
      <c r="AD39" s="47"/>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row>
    <row r="40" spans="1:171" s="23" customFormat="1" x14ac:dyDescent="0.2">
      <c r="A40" s="6" t="s">
        <v>75</v>
      </c>
      <c r="B40" s="77" t="str">
        <f ca="1">[1]!xlv(B42)</f>
        <v>(w × c) / (2 × L) × ((d³ / L) + (c² / 18) + (51 × c³ / (810 × L)) - (c² × b / (6 × L)) - (2 × d²) + (d × L))</v>
      </c>
      <c r="E40" s="51"/>
      <c r="F40" s="51"/>
      <c r="I40" s="22"/>
      <c r="M40" s="41"/>
      <c r="N40" s="39"/>
      <c r="O40" s="41"/>
      <c r="P40" s="41"/>
      <c r="Q40" s="41"/>
      <c r="R40" s="45"/>
      <c r="S40" s="45"/>
      <c r="T40" s="47"/>
      <c r="U40" s="47"/>
      <c r="V40" s="47"/>
      <c r="W40" s="47"/>
      <c r="X40" s="47"/>
      <c r="Y40" s="47"/>
      <c r="Z40" s="47"/>
      <c r="AA40" s="47"/>
      <c r="AB40" s="47"/>
      <c r="AC40" s="47"/>
      <c r="AD40" s="47"/>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row>
    <row r="41" spans="1:171" s="23" customFormat="1" x14ac:dyDescent="0.2">
      <c r="A41" s="6" t="s">
        <v>71</v>
      </c>
      <c r="B41" s="66" t="str">
        <f>[1]!xln(B42)</f>
        <v>(10 × 10) / (2 × 40) × ((23.3³ / 40) + (10² / 18) + (51 × 10³ / (810 × 40)) - (10² × 20 / (6 × 40)) - (2 × 23.3²) + (23.3 × 40))</v>
      </c>
      <c r="C41" s="5"/>
      <c r="D41" s="5"/>
      <c r="E41" s="5"/>
      <c r="F41" s="1"/>
      <c r="G41" s="5"/>
      <c r="I41" s="5"/>
      <c r="J41" s="5"/>
      <c r="K41" s="5"/>
      <c r="M41" s="41"/>
      <c r="N41" s="39"/>
      <c r="O41" s="41"/>
      <c r="P41" s="41"/>
      <c r="Q41" s="41"/>
      <c r="R41" s="45"/>
      <c r="S41" s="45"/>
      <c r="T41" s="47"/>
      <c r="U41" s="47"/>
      <c r="V41" s="47"/>
      <c r="W41" s="47"/>
      <c r="X41" s="47"/>
      <c r="Y41" s="47"/>
      <c r="Z41" s="47"/>
      <c r="AA41" s="47"/>
      <c r="AB41" s="47"/>
      <c r="AC41" s="47"/>
      <c r="AD41" s="47"/>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row>
    <row r="42" spans="1:171" s="23" customFormat="1" x14ac:dyDescent="0.2">
      <c r="A42" s="6" t="s">
        <v>75</v>
      </c>
      <c r="B42" s="66">
        <f>(H19*H16)/(2*H20)*((H29^3/H20)+(H16^2/18)+(51*H16^3/(810*H20))-(H16^2*H25/(6*H20))-(2*H29^2)+(H29*H20))</f>
        <v>201.04166666666671</v>
      </c>
      <c r="C42" s="5"/>
      <c r="D42" s="5"/>
      <c r="E42" s="5"/>
      <c r="F42" s="1"/>
      <c r="G42" s="5"/>
      <c r="J42" s="22"/>
      <c r="M42" s="41"/>
      <c r="N42" s="39"/>
      <c r="O42" s="41"/>
      <c r="P42" s="41"/>
      <c r="Q42" s="41"/>
      <c r="R42" s="45"/>
      <c r="S42" s="45"/>
      <c r="T42" s="47"/>
      <c r="U42" s="47"/>
      <c r="V42" s="47"/>
      <c r="W42" s="47"/>
      <c r="X42" s="47"/>
      <c r="Y42" s="47"/>
      <c r="Z42" s="47"/>
      <c r="AA42" s="47"/>
      <c r="AB42" s="47"/>
      <c r="AC42" s="47"/>
      <c r="AD42" s="47"/>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71" s="23" customFormat="1" x14ac:dyDescent="0.2">
      <c r="A43" s="5"/>
      <c r="B43" s="5"/>
      <c r="C43" s="5"/>
      <c r="D43" s="5"/>
      <c r="E43" s="5"/>
      <c r="F43" s="5"/>
      <c r="G43" s="5"/>
      <c r="J43" s="22"/>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ht="14.25" x14ac:dyDescent="0.25">
      <c r="A44" s="2" t="s">
        <v>76</v>
      </c>
      <c r="B44" s="79" t="str">
        <f ca="1">[1]!xlv(B46)</f>
        <v>(w × c × d) / (2 × L) + (X₃ - X₄) / (L × (6 × K + 1))</v>
      </c>
      <c r="C44" s="5"/>
      <c r="D44" s="62"/>
      <c r="E44" s="56"/>
      <c r="F44" s="5"/>
      <c r="G44" s="5"/>
      <c r="H44" s="2" t="s">
        <v>78</v>
      </c>
      <c r="I44" s="5" t="str">
        <f ca="1">[1]!xlv(I46)</f>
        <v>(w × c) / 2 - VA</v>
      </c>
      <c r="J44" s="5"/>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x14ac:dyDescent="0.2">
      <c r="A45" s="6" t="s">
        <v>71</v>
      </c>
      <c r="B45" s="67" t="str">
        <f>[1]!xln(B46)</f>
        <v>(10 × 10 × 23.3) / (2 × 40) + (257 - 201) / (40 × (6 × 8.1 + 1))</v>
      </c>
      <c r="C45" s="5"/>
      <c r="D45" s="62"/>
      <c r="E45" s="56"/>
      <c r="F45" s="5"/>
      <c r="G45" s="5"/>
      <c r="H45" s="6" t="s">
        <v>71</v>
      </c>
      <c r="I45" s="5" t="str">
        <f>[1]!xln(I46)</f>
        <v>(10 × 10) / 2 - 29.2</v>
      </c>
      <c r="J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ht="14.25" x14ac:dyDescent="0.25">
      <c r="A46" s="2" t="s">
        <v>76</v>
      </c>
      <c r="B46" s="67">
        <f>(H19*H16*H29)/(2*H20)+(B38-B42)/(H20*(6*B34+1))</f>
        <v>29.195018481182792</v>
      </c>
      <c r="C46" s="5" t="s">
        <v>77</v>
      </c>
      <c r="D46" s="5"/>
      <c r="E46" s="5"/>
      <c r="F46" s="5"/>
      <c r="G46" s="5"/>
      <c r="H46" s="2" t="s">
        <v>78</v>
      </c>
      <c r="I46" s="81">
        <f>(H19*H16)/2-B46</f>
        <v>20.804981518817208</v>
      </c>
      <c r="J46" s="5" t="s">
        <v>77</v>
      </c>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x14ac:dyDescent="0.2">
      <c r="A47" s="5"/>
      <c r="B47" s="5"/>
      <c r="C47" s="5"/>
      <c r="D47" s="5"/>
      <c r="E47" s="5"/>
      <c r="F47" s="5"/>
      <c r="G47" s="5"/>
      <c r="H47" s="5"/>
      <c r="I47" s="5"/>
      <c r="J47" s="5"/>
      <c r="K47" s="5"/>
      <c r="M47" s="41"/>
      <c r="N47" s="39"/>
      <c r="O47" s="41"/>
      <c r="P47" s="41"/>
      <c r="Q47" s="41"/>
      <c r="R47" s="45"/>
      <c r="S47" s="45"/>
      <c r="T47" s="47"/>
      <c r="U47" s="47"/>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ht="14.25" x14ac:dyDescent="0.25">
      <c r="A48" s="2" t="s">
        <v>79</v>
      </c>
      <c r="B48" s="79" t="str">
        <f ca="1">[1]!xlv(B50)</f>
        <v>3 × (X₃ + X₄) / (2 × h × (K + 2))</v>
      </c>
      <c r="C48" s="5"/>
      <c r="D48" s="5"/>
      <c r="E48" s="5"/>
      <c r="F48" s="6" t="s">
        <v>80</v>
      </c>
      <c r="G48" s="5" t="str">
        <f ca="1">[1]!xlv(G50)</f>
        <v>(X₃ + X₄) / (2 × (K + 2)) - (X₃ - X₄) / (2 × (6 × K + 1))</v>
      </c>
      <c r="H48" s="5"/>
      <c r="J48" s="5"/>
      <c r="K48" s="5"/>
      <c r="M48" s="41"/>
      <c r="N48" s="39"/>
      <c r="O48" s="41"/>
      <c r="P48" s="41"/>
      <c r="Q48" s="41"/>
      <c r="R48" s="45"/>
      <c r="S48" s="45"/>
      <c r="T48" s="47"/>
      <c r="U48" s="47"/>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x14ac:dyDescent="0.2">
      <c r="A49" s="6" t="s">
        <v>71</v>
      </c>
      <c r="B49" s="67" t="str">
        <f>[1]!xln(B50)</f>
        <v>3 × (257 + 201) / (2 × 30 × (8.1 + 2))</v>
      </c>
      <c r="C49" s="80"/>
      <c r="D49" s="5"/>
      <c r="E49" s="5"/>
      <c r="F49" s="6" t="s">
        <v>71</v>
      </c>
      <c r="G49" s="1" t="str">
        <f>[1]!xln(G50)</f>
        <v>(257 + 201) / (2 × (8.1 + 2)) - (257 - 201) / (2 × (6 × 8.1 + 1))</v>
      </c>
      <c r="H49" s="1"/>
      <c r="J49" s="5"/>
      <c r="K49" s="5"/>
      <c r="M49" s="41"/>
      <c r="N49" s="39"/>
      <c r="O49" s="41"/>
      <c r="P49" s="41"/>
      <c r="Q49" s="41"/>
      <c r="R49" s="45"/>
      <c r="S49" s="45"/>
      <c r="T49" s="47"/>
      <c r="U49" s="47"/>
      <c r="V49" s="47"/>
      <c r="W49" s="47"/>
      <c r="X49" s="47"/>
      <c r="Y49" s="47"/>
      <c r="Z49" s="47"/>
      <c r="AA49" s="47"/>
      <c r="AB49" s="47"/>
      <c r="AC49" s="47"/>
      <c r="AD49" s="47"/>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5"/>
      <c r="FQ49" s="5"/>
      <c r="FR49" s="5"/>
      <c r="FS49" s="5"/>
      <c r="FT49" s="5"/>
      <c r="FU49" s="5"/>
      <c r="FV49" s="5"/>
      <c r="FW49" s="5"/>
      <c r="FX49" s="5"/>
      <c r="FY49" s="5"/>
      <c r="FZ49" s="5"/>
      <c r="GA49" s="5"/>
      <c r="GB49" s="5"/>
      <c r="GC49" s="5"/>
    </row>
    <row r="50" spans="1:185" s="23" customFormat="1" ht="14.25" x14ac:dyDescent="0.25">
      <c r="A50" s="2" t="s">
        <v>79</v>
      </c>
      <c r="B50" s="81">
        <f>3*(B38+B42)/(2*H18*(B34+2))</f>
        <v>2.2689768976897695</v>
      </c>
      <c r="C50" s="5" t="s">
        <v>77</v>
      </c>
      <c r="D50" s="5"/>
      <c r="E50" s="5"/>
      <c r="F50" s="6" t="s">
        <v>80</v>
      </c>
      <c r="G50" s="82">
        <f>(B38+B42)/(2*(B34+2))-(B38-B42)/(2*(6*B34+1))</f>
        <v>22.122732686575119</v>
      </c>
      <c r="H50" s="5" t="s">
        <v>81</v>
      </c>
      <c r="J50" s="5"/>
      <c r="K50" s="5"/>
      <c r="M50" s="41"/>
      <c r="N50" s="39"/>
      <c r="O50" s="41"/>
      <c r="P50" s="41"/>
      <c r="Q50" s="41"/>
      <c r="R50" s="45"/>
      <c r="S50" s="45"/>
      <c r="T50" s="47"/>
      <c r="U50" s="47"/>
      <c r="V50" s="47"/>
      <c r="W50" s="47"/>
      <c r="X50" s="47"/>
      <c r="Y50" s="47"/>
      <c r="Z50" s="47"/>
      <c r="AA50" s="47"/>
      <c r="AB50" s="47"/>
      <c r="AC50" s="47"/>
      <c r="AD50" s="47"/>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x14ac:dyDescent="0.2">
      <c r="A51" s="5"/>
      <c r="B51" s="5"/>
      <c r="C51" s="5"/>
      <c r="D51" s="5"/>
      <c r="E51" s="5"/>
      <c r="F51" s="5"/>
      <c r="G51" s="5"/>
      <c r="H51" s="5"/>
      <c r="I51" s="5"/>
      <c r="J51" s="5"/>
      <c r="K51" s="5"/>
      <c r="M51" s="41"/>
      <c r="N51" s="39"/>
      <c r="O51" s="41"/>
      <c r="P51" s="41"/>
      <c r="Q51" s="41"/>
      <c r="R51" s="45"/>
      <c r="S51" s="45"/>
      <c r="T51" s="47"/>
      <c r="U51" s="47"/>
      <c r="V51" s="47"/>
      <c r="W51" s="47"/>
      <c r="X51" s="47"/>
      <c r="Y51" s="47"/>
      <c r="Z51" s="47"/>
      <c r="AA51" s="47"/>
      <c r="AB51" s="47"/>
      <c r="AC51" s="47"/>
      <c r="AD51" s="47"/>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ht="14.25" x14ac:dyDescent="0.25">
      <c r="A52" s="6" t="s">
        <v>82</v>
      </c>
      <c r="B52" s="71" t="str">
        <f ca="1">[1]!xlv(B54)</f>
        <v>(X₃ + X₄) / (2 × (K + 2)) + (X₃ - X₄) / (2 × (6 × K + 1))</v>
      </c>
      <c r="C52" s="5"/>
      <c r="D52" s="6"/>
      <c r="E52" s="5"/>
      <c r="F52" s="1"/>
      <c r="G52" s="5"/>
      <c r="H52" s="5"/>
      <c r="I52" s="5"/>
      <c r="J52" s="5"/>
      <c r="K52" s="5"/>
      <c r="M52" s="41"/>
      <c r="N52" s="39"/>
      <c r="O52" s="41"/>
      <c r="P52" s="41"/>
      <c r="Q52" s="41"/>
      <c r="R52" s="45"/>
      <c r="S52" s="45"/>
      <c r="T52" s="47"/>
      <c r="U52" s="47"/>
      <c r="V52" s="47"/>
      <c r="W52" s="47"/>
      <c r="X52" s="47"/>
      <c r="Y52" s="47"/>
      <c r="Z52" s="47"/>
      <c r="AA52" s="47"/>
      <c r="AB52" s="47"/>
      <c r="AC52" s="47"/>
      <c r="AD52" s="47"/>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A53" s="6" t="s">
        <v>71</v>
      </c>
      <c r="B53" s="71" t="str">
        <f>[1]!xln(B54)</f>
        <v>(257 + 201) / (2 × (8.1 + 2)) + (257 - 201) / (2 × (6 × 8.1 + 1))</v>
      </c>
      <c r="C53" s="5"/>
      <c r="D53" s="6"/>
      <c r="E53" s="5"/>
      <c r="F53" s="5"/>
      <c r="G53" s="5"/>
      <c r="H53" s="5"/>
      <c r="I53" s="5"/>
      <c r="J53" s="5"/>
      <c r="K53" s="5"/>
      <c r="M53" s="41"/>
      <c r="N53" s="39"/>
      <c r="O53" s="41"/>
      <c r="P53" s="41"/>
      <c r="Q53" s="41"/>
      <c r="R53" s="45"/>
      <c r="S53" s="45"/>
      <c r="T53" s="47"/>
      <c r="U53" s="47"/>
      <c r="V53" s="47"/>
      <c r="W53" s="47"/>
      <c r="X53" s="47"/>
      <c r="Y53" s="47"/>
      <c r="Z53" s="47"/>
      <c r="AA53" s="47"/>
      <c r="AB53" s="47"/>
      <c r="AC53" s="47"/>
      <c r="AD53" s="47"/>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4" spans="1:185" ht="14.25" x14ac:dyDescent="0.25">
      <c r="A54" s="6" t="s">
        <v>82</v>
      </c>
      <c r="B54" s="71">
        <f>(B38+B42)/(2*(B34+2))+(B38-B42)/(2*(6*B34+1))</f>
        <v>23.25680526722028</v>
      </c>
      <c r="C54" s="5" t="s">
        <v>81</v>
      </c>
      <c r="E54" s="61"/>
      <c r="F54" s="1"/>
    </row>
    <row r="57" spans="1:185" s="23" customFormat="1" x14ac:dyDescent="0.2">
      <c r="A57" s="5"/>
      <c r="B57" s="5"/>
      <c r="C57" s="5"/>
      <c r="D57" s="5"/>
      <c r="E57" s="5"/>
      <c r="F57" s="5"/>
      <c r="G57" s="5"/>
      <c r="H57" s="5"/>
      <c r="I57" s="5"/>
      <c r="J57" s="51"/>
      <c r="K57" s="51"/>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83" t="s">
        <v>83</v>
      </c>
      <c r="B58" s="84"/>
      <c r="C58" s="84"/>
      <c r="D58" s="84"/>
      <c r="E58" s="84"/>
      <c r="F58" s="84"/>
      <c r="G58" s="85"/>
      <c r="H58" s="85"/>
      <c r="I58" s="85"/>
      <c r="J58" s="85"/>
      <c r="K58" s="86"/>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7"/>
      <c r="B59" s="87"/>
      <c r="C59" s="87"/>
      <c r="D59" s="88"/>
      <c r="E59" s="88"/>
      <c r="F59" s="89" t="s">
        <v>84</v>
      </c>
      <c r="G59" s="90" t="s">
        <v>85</v>
      </c>
      <c r="H59" s="91"/>
      <c r="I59" s="92"/>
      <c r="J59" s="92"/>
      <c r="K59" s="93"/>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1">
    <mergeCell ref="B13:D13"/>
  </mergeCells>
  <hyperlinks>
    <hyperlink ref="B13" r:id="rId1" display=" (NASA TM X-73305, 1975)" xr:uid="{26ACB7DC-FEA4-4F0F-92C0-84B3A82C9D8A}"/>
    <hyperlink ref="G59" r:id="rId2" xr:uid="{10543B35-6E2E-469B-8871-A7E623ACA09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2017-08-27T15:30:22Z</dcterms:modified>
  <cp:category>Engineering Spreadsheets</cp:category>
</cp:coreProperties>
</file>