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150" yWindow="-105" windowWidth="20415" windowHeight="12315" tabRatio="797" activeTab="1" xr2:uid="{00000000-000D-0000-FFFF-FFFF00000000}"/>
  </bookViews>
  <sheets>
    <sheet name="READ ME" sheetId="40" r:id="rId1"/>
    <sheet name="MAIN" sheetId="41" r:id="rId2"/>
  </sheets>
  <externalReferences>
    <externalReference r:id="rId3"/>
  </externalReferences>
  <definedNames>
    <definedName name="_xlnm.Print_Area" localSheetId="1">MAIN!$A$8:$K$59</definedName>
    <definedName name="_xlnm.Print_Area" localSheetId="0">'READ ME'!$A$8:$K$63</definedName>
    <definedName name="_xlnm.Print_Area">#REF!</definedName>
    <definedName name="sencount" hidden="1">1</definedName>
  </definedNames>
  <calcPr calcId="171027"/>
</workbook>
</file>

<file path=xl/calcChain.xml><?xml version="1.0" encoding="utf-8"?>
<calcChain xmlns="http://schemas.openxmlformats.org/spreadsheetml/2006/main">
  <c r="B35" i="41" l="1"/>
  <c r="H24" i="41"/>
  <c r="H28" i="41" s="1"/>
  <c r="B12" i="41"/>
  <c r="F11" i="41"/>
  <c r="L10" i="41"/>
  <c r="J10" i="41" s="1"/>
  <c r="F10" i="41"/>
  <c r="J9" i="41"/>
  <c r="F9" i="41"/>
  <c r="J8" i="41"/>
  <c r="F8" i="41"/>
  <c r="X7" i="41"/>
  <c r="X6" i="41"/>
  <c r="X5" i="41"/>
  <c r="X4" i="41"/>
  <c r="X3" i="41"/>
  <c r="X2" i="41"/>
  <c r="X1" i="41"/>
  <c r="G1" i="41" s="1"/>
  <c r="B34" i="41"/>
  <c r="B33" i="41"/>
  <c r="H27" i="41"/>
  <c r="H26" i="41"/>
  <c r="B44" i="41" l="1"/>
  <c r="B39" i="41"/>
  <c r="B48" i="41"/>
  <c r="C12" i="40"/>
  <c r="B46" i="41"/>
  <c r="B42" i="41"/>
  <c r="B41" i="41"/>
  <c r="B38" i="41"/>
  <c r="B47" i="41"/>
  <c r="B37" i="41"/>
  <c r="B52" i="41" l="1"/>
  <c r="B56" i="41"/>
  <c r="B54" i="41"/>
  <c r="B55" i="41"/>
  <c r="B50" i="41"/>
  <c r="B51" i="41"/>
</calcChain>
</file>

<file path=xl/sharedStrings.xml><?xml version="1.0" encoding="utf-8"?>
<sst xmlns="http://schemas.openxmlformats.org/spreadsheetml/2006/main" count="125" uniqueCount="83">
  <si>
    <t>R. Abbott</t>
  </si>
  <si>
    <t>Author:</t>
  </si>
  <si>
    <t>Check:</t>
  </si>
  <si>
    <t>Date:</t>
  </si>
  <si>
    <t>Revision:</t>
  </si>
  <si>
    <t>Report:</t>
  </si>
  <si>
    <t>Section:</t>
  </si>
  <si>
    <t xml:space="preserve"> </t>
  </si>
  <si>
    <t>Total Report Pages:</t>
  </si>
  <si>
    <t>Section Number:</t>
  </si>
  <si>
    <t>Sheet Name</t>
  </si>
  <si>
    <t>Report Title:</t>
  </si>
  <si>
    <t>IMPORTANT INFORMATION</t>
  </si>
  <si>
    <t>About us:</t>
  </si>
  <si>
    <t xml:space="preserve"> spreadsheets@abbottaerospace.com</t>
  </si>
  <si>
    <t>Proprietary information:</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</si>
  <si>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</si>
  <si>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</si>
  <si>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</si>
  <si>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</si>
  <si>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library.abbottaerospace.com/subscribe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</si>
  <si>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</si>
  <si>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</si>
  <si>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</si>
  <si>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</si>
  <si>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</si>
  <si>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library.abbottaerospace.com/xl-viking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</si>
  <si>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</si>
  <si>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</si>
  <si>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library.abbottaerospace.com/donate</t>
  </si>
  <si>
    <t>Find out more about the Design and Analysis services provided by Abbott Aerospace</t>
  </si>
  <si>
    <t>www.abbottaerospace.com/services/</t>
  </si>
  <si>
    <t>S. Abbott</t>
  </si>
  <si>
    <t xml:space="preserve">Page </t>
  </si>
  <si>
    <t>Title</t>
  </si>
  <si>
    <t>Sub</t>
  </si>
  <si>
    <t>Fig</t>
  </si>
  <si>
    <t>Table</t>
  </si>
  <si>
    <t>Running Counts</t>
  </si>
  <si>
    <t>Total Sheet Pages:</t>
  </si>
  <si>
    <t>AA-SM-026-047</t>
  </si>
  <si>
    <t>No</t>
  </si>
  <si>
    <t>Total Title No:</t>
  </si>
  <si>
    <t>27/08/2017</t>
  </si>
  <si>
    <t>A</t>
  </si>
  <si>
    <t>Total Sub No:</t>
  </si>
  <si>
    <t>FRAMEWORK ANALYSIS - HORIZONTAL TRIANGLE DIST. LOAD, SIMPLE SUPPORT</t>
  </si>
  <si>
    <t>STANDARD SPREADSHEET METHOD</t>
  </si>
  <si>
    <t>Total Fig No:</t>
  </si>
  <si>
    <t>Total Table No:</t>
  </si>
  <si>
    <t>Document Number:</t>
  </si>
  <si>
    <t>Revision Level :</t>
  </si>
  <si>
    <t>Page:</t>
  </si>
  <si>
    <t>Title:</t>
  </si>
  <si>
    <t>(NASA TM X-73305, 1975)</t>
  </si>
  <si>
    <t>Table B 5.1.4-1</t>
  </si>
  <si>
    <t>Input:</t>
  </si>
  <si>
    <t>a =</t>
  </si>
  <si>
    <t xml:space="preserve">in </t>
  </si>
  <si>
    <t>c =</t>
  </si>
  <si>
    <t>in</t>
  </si>
  <si>
    <t>L =</t>
  </si>
  <si>
    <t>in (total length of beam)</t>
  </si>
  <si>
    <t>h =</t>
  </si>
  <si>
    <t>w =</t>
  </si>
  <si>
    <t>lb/in</t>
  </si>
  <si>
    <t>I₁ =</t>
  </si>
  <si>
    <t>in⁴ (Beam 2nd Moment of Area)</t>
  </si>
  <si>
    <t>I₂ =</t>
  </si>
  <si>
    <t>b =</t>
  </si>
  <si>
    <t>d =</t>
  </si>
  <si>
    <t>=</t>
  </si>
  <si>
    <t>Results</t>
  </si>
  <si>
    <t>K =</t>
  </si>
  <si>
    <t>X₃ =</t>
  </si>
  <si>
    <t>X₄ =</t>
  </si>
  <si>
    <r>
      <t>V</t>
    </r>
    <r>
      <rPr>
        <vertAlign val="subscript"/>
        <sz val="7"/>
        <rFont val="Calibri"/>
        <family val="2"/>
        <scheme val="minor"/>
      </rPr>
      <t>A</t>
    </r>
    <r>
      <rPr>
        <sz val="7"/>
        <rFont val="Calibri"/>
        <family val="2"/>
        <scheme val="minor"/>
      </rPr>
      <t xml:space="preserve"> </t>
    </r>
    <r>
      <rPr>
        <sz val="10"/>
        <rFont val="Calibri"/>
        <family val="2"/>
        <scheme val="minor"/>
      </rPr>
      <t>=</t>
    </r>
  </si>
  <si>
    <t>lb</t>
  </si>
  <si>
    <r>
      <t>V</t>
    </r>
    <r>
      <rPr>
        <vertAlign val="subscript"/>
        <sz val="10"/>
        <rFont val="Calibri"/>
        <family val="2"/>
        <scheme val="minor"/>
      </rPr>
      <t>F</t>
    </r>
    <r>
      <rPr>
        <sz val="7"/>
        <rFont val="Calibri"/>
        <family val="2"/>
        <scheme val="minor"/>
      </rPr>
      <t xml:space="preserve"> </t>
    </r>
    <r>
      <rPr>
        <sz val="10"/>
        <rFont val="Calibri"/>
        <family val="2"/>
        <scheme val="minor"/>
      </rPr>
      <t>=</t>
    </r>
  </si>
  <si>
    <t>H =</t>
  </si>
  <si>
    <t>To display formula values or variables using the xln &amp; xlv functions, you need the XL-Viking add-in.</t>
  </si>
  <si>
    <t>The free version is available here:</t>
  </si>
  <si>
    <t>www.XL-Viking.com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</si>
</sst>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24" x14ac:knownFonts="1">
    <font>
      <sz val="10"/>
      <name val="Calibri"/>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1"/>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color theme="1"/>
      <name val="Calibri"/>
      <family val="2"/>
      <scheme val="minor"/>
    </font>
    <font>
      <sz val="10"/>
      <color theme="10"/>
      <name val="Calibri"/>
      <family val="2"/>
    </font>
    <font>
      <sz val="10"/>
      <color rgb="FF0000FF"/>
      <name val="Calibri"/>
      <family val="2"/>
      <scheme val="minor"/>
    </font>
    <font>
      <sz val="10"/>
      <color indexed="12"/>
      <name val="Calibri"/>
      <family val="2"/>
      <scheme val="minor"/>
    </font>
    <font>
      <vertAlign val="subscript"/>
      <sz val="7"/>
      <name val="Calibri"/>
      <family val="2"/>
      <scheme val="minor"/>
    </font>
    <font>
      <sz val="7"/>
      <name val="Calibri"/>
      <family val="2"/>
      <scheme val="minor"/>
    </font>
    <font>
      <vertAlign val="subscript"/>
      <sz val="10"/>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b/>
      <i/>
      <u/>
      <sz val="10"/>
      <color rgb="FF333300"/>
      <name val="Calibri"/>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7">
    <xf numFmtId="0" fontId="0" fillId="0" borderId="0"/>
    <xf numFmtId="0" fontId="2" fillId="0" borderId="0"/>
    <xf numFmtId="0" fontId="7" fillId="0" borderId="0"/>
    <xf numFmtId="0" fontId="1" fillId="0" borderId="0"/>
    <xf numFmtId="0" fontId="1" fillId="0" borderId="0"/>
    <xf numFmtId="0" fontId="11" fillId="0" borderId="0" applyNumberFormat="0" applyFill="0" applyBorder="0" applyAlignment="0" applyProtection="0">
      <alignment vertical="top"/>
      <protection locked="0"/>
    </xf>
    <xf numFmtId="0" fontId="1" fillId="0" borderId="0"/>
  </cellStyleXfs>
  <cellXfs count="94">
    <xf numFmtId="0" fontId="0" fillId="0" borderId="0" xfId="0"/>
    <xf numFmtId="0" fontId="5" fillId="0" borderId="0" xfId="3" applyFont="1" applyProtection="1">
      <protection locked="0"/>
    </xf>
    <xf numFmtId="0" fontId="5" fillId="0" borderId="0" xfId="3" applyFont="1" applyAlignment="1" applyProtection="1">
      <alignment horizontal="right"/>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xf numFmtId="0" fontId="5" fillId="0" borderId="0" xfId="3" applyFont="1" applyAlignment="1">
      <alignment horizontal="right"/>
    </xf>
    <xf numFmtId="0" fontId="6" fillId="0" borderId="0" xfId="3" applyFont="1" applyAlignment="1">
      <alignment horizontal="left"/>
    </xf>
    <xf numFmtId="14" fontId="8" fillId="0" borderId="0" xfId="3" quotePrefix="1" applyNumberFormat="1" applyFont="1" applyProtection="1">
      <protection locked="0"/>
    </xf>
    <xf numFmtId="0" fontId="9" fillId="0" borderId="0" xfId="3" applyFont="1" applyAlignment="1" applyProtection="1">
      <alignment horizontal="left"/>
      <protection locked="0"/>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4" fillId="0" borderId="0" xfId="3" applyFont="1"/>
    <xf numFmtId="0" fontId="5" fillId="0" borderId="0" xfId="4" applyFont="1"/>
    <xf numFmtId="0" fontId="3" fillId="0" borderId="0" xfId="3" applyFont="1"/>
    <xf numFmtId="0" fontId="10" fillId="0" borderId="0" xfId="3" applyFont="1"/>
    <xf numFmtId="0" fontId="5" fillId="0" borderId="0" xfId="3" applyFont="1" applyBorder="1" applyAlignment="1"/>
    <xf numFmtId="0" fontId="10" fillId="0" borderId="0" xfId="3" applyFont="1" applyBorder="1" applyAlignment="1"/>
    <xf numFmtId="0" fontId="11" fillId="0" borderId="0" xfId="5" applyFont="1" applyBorder="1" applyAlignment="1" applyProtection="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11" fillId="0" borderId="0" xfId="5" applyBorder="1" applyAlignment="1" applyProtection="1">
      <alignment horizontal="center"/>
    </xf>
    <xf numFmtId="0" fontId="5" fillId="0" borderId="0" xfId="3" applyFont="1" applyBorder="1" applyAlignment="1">
      <alignment horizontal="left" vertical="top" wrapText="1"/>
    </xf>
    <xf numFmtId="0" fontId="5" fillId="0" borderId="1" xfId="3" applyFont="1" applyBorder="1" applyAlignment="1">
      <alignment horizontal="center"/>
    </xf>
    <xf numFmtId="0" fontId="5" fillId="0" borderId="2" xfId="3" applyFont="1" applyBorder="1" applyAlignment="1">
      <alignment horizontal="center"/>
    </xf>
    <xf numFmtId="0" fontId="5" fillId="0" borderId="1" xfId="3" applyFont="1" applyBorder="1"/>
    <xf numFmtId="0" fontId="5" fillId="0" borderId="3" xfId="3" applyFont="1" applyBorder="1" applyAlignment="1">
      <alignment horizontal="center"/>
    </xf>
    <xf numFmtId="0" fontId="5" fillId="0" borderId="4" xfId="3" applyFont="1" applyBorder="1" applyAlignment="1">
      <alignment horizontal="center"/>
    </xf>
    <xf numFmtId="0" fontId="5" fillId="0" borderId="3" xfId="3" applyFont="1" applyBorder="1"/>
    <xf numFmtId="0" fontId="5" fillId="0" borderId="3" xfId="4" applyFont="1" applyBorder="1" applyAlignment="1">
      <alignment horizontal="center"/>
    </xf>
    <xf numFmtId="1" fontId="5" fillId="0" borderId="3" xfId="4" applyNumberFormat="1" applyFont="1" applyBorder="1" applyAlignment="1">
      <alignment horizontal="center"/>
    </xf>
    <xf numFmtId="1" fontId="5" fillId="0" borderId="4" xfId="4" applyNumberFormat="1" applyFont="1" applyBorder="1" applyAlignment="1">
      <alignment horizontal="center"/>
    </xf>
    <xf numFmtId="1" fontId="5" fillId="0" borderId="3" xfId="3" applyNumberFormat="1" applyFont="1" applyBorder="1" applyAlignment="1">
      <alignment horizontal="center"/>
    </xf>
    <xf numFmtId="1" fontId="5" fillId="0" borderId="4" xfId="3" applyNumberFormat="1" applyFont="1" applyBorder="1" applyAlignment="1">
      <alignment horizontal="center"/>
    </xf>
    <xf numFmtId="1" fontId="5" fillId="0" borderId="0" xfId="3" applyNumberFormat="1" applyFont="1" applyAlignment="1">
      <alignment horizontal="center"/>
    </xf>
    <xf numFmtId="165" fontId="5" fillId="0" borderId="0" xfId="3" applyNumberFormat="1" applyFont="1" applyAlignment="1">
      <alignment horizontal="center"/>
    </xf>
    <xf numFmtId="0" fontId="5" fillId="0" borderId="3" xfId="3" applyFont="1" applyBorder="1" applyAlignment="1"/>
    <xf numFmtId="0" fontId="5" fillId="0" borderId="0" xfId="3" applyFont="1" applyAlignment="1"/>
    <xf numFmtId="0" fontId="5" fillId="0" borderId="0" xfId="3" applyFont="1" applyBorder="1" applyProtection="1">
      <protection locked="0"/>
    </xf>
    <xf numFmtId="0" fontId="12" fillId="0" borderId="0" xfId="3" applyFont="1"/>
    <xf numFmtId="0" fontId="6" fillId="0" borderId="0" xfId="3" applyFont="1" applyProtection="1">
      <protection locked="0"/>
    </xf>
    <xf numFmtId="164" fontId="14" fillId="0" borderId="0" xfId="3" applyNumberFormat="1" applyFont="1"/>
    <xf numFmtId="0" fontId="5" fillId="0" borderId="0" xfId="3" applyFont="1" applyBorder="1" applyAlignment="1" applyProtection="1">
      <alignment horizontal="right"/>
      <protection locked="0"/>
    </xf>
    <xf numFmtId="164" fontId="14" fillId="0" borderId="0" xfId="3" applyNumberFormat="1" applyFont="1" applyBorder="1"/>
    <xf numFmtId="0" fontId="5" fillId="0" borderId="5" xfId="3" applyFont="1" applyBorder="1"/>
    <xf numFmtId="164" fontId="14" fillId="0" borderId="0" xfId="3" applyNumberFormat="1" applyFont="1" applyBorder="1" applyAlignment="1" applyProtection="1">
      <alignment horizontal="right" vertical="center"/>
      <protection locked="0"/>
    </xf>
    <xf numFmtId="0" fontId="5" fillId="0" borderId="0" xfId="3" applyFont="1" applyBorder="1" applyAlignment="1" applyProtection="1">
      <alignment horizontal="right" vertical="center"/>
      <protection locked="0"/>
    </xf>
    <xf numFmtId="164" fontId="5" fillId="0" borderId="0" xfId="3" applyNumberFormat="1" applyFont="1" applyBorder="1" applyAlignment="1" applyProtection="1">
      <alignment horizontal="left"/>
      <protection locked="0"/>
    </xf>
    <xf numFmtId="1" fontId="5" fillId="0" borderId="0" xfId="3" applyNumberFormat="1" applyFont="1" applyBorder="1" applyAlignment="1" applyProtection="1">
      <alignment horizontal="left" vertical="center"/>
      <protection locked="0"/>
    </xf>
    <xf numFmtId="0" fontId="5" fillId="0" borderId="0" xfId="3" applyFont="1" applyBorder="1" applyAlignment="1" applyProtection="1">
      <alignment vertical="center"/>
      <protection locked="0"/>
    </xf>
    <xf numFmtId="0" fontId="6" fillId="0" borderId="0" xfId="3" applyFont="1" applyBorder="1" applyProtection="1">
      <protection locked="0"/>
    </xf>
    <xf numFmtId="164" fontId="15" fillId="0" borderId="0" xfId="3" applyNumberFormat="1" applyFont="1" applyBorder="1" applyAlignment="1" applyProtection="1">
      <alignment horizontal="right" vertical="center"/>
      <protection locked="0"/>
    </xf>
    <xf numFmtId="0" fontId="5" fillId="0" borderId="0" xfId="3" quotePrefix="1" applyFont="1" applyBorder="1" applyAlignment="1" applyProtection="1">
      <alignment horizontal="right" vertical="center"/>
      <protection locked="0"/>
    </xf>
    <xf numFmtId="164" fontId="14" fillId="0" borderId="0" xfId="3" quotePrefix="1" applyNumberFormat="1" applyFont="1" applyBorder="1" applyAlignment="1" applyProtection="1">
      <alignment vertical="center"/>
      <protection locked="0"/>
    </xf>
    <xf numFmtId="0" fontId="5" fillId="0" borderId="0" xfId="3" applyFont="1" applyBorder="1" applyAlignment="1" applyProtection="1">
      <alignment horizontal="left" vertical="center"/>
      <protection locked="0"/>
    </xf>
    <xf numFmtId="0" fontId="5" fillId="0" borderId="0" xfId="3" quotePrefix="1" applyFont="1" applyBorder="1" applyAlignment="1" applyProtection="1">
      <alignment vertical="center"/>
      <protection locked="0"/>
    </xf>
    <xf numFmtId="164" fontId="12" fillId="0" borderId="0" xfId="3" applyNumberFormat="1" applyFont="1" applyBorder="1"/>
    <xf numFmtId="2" fontId="5" fillId="0" borderId="0" xfId="3" applyNumberFormat="1" applyFont="1" applyBorder="1"/>
    <xf numFmtId="2" fontId="15" fillId="0" borderId="0" xfId="3" applyNumberFormat="1" applyFont="1" applyBorder="1" applyAlignment="1" applyProtection="1">
      <alignment horizontal="right" vertical="center"/>
      <protection locked="0"/>
    </xf>
    <xf numFmtId="2" fontId="5" fillId="0" borderId="0" xfId="3" applyNumberFormat="1" applyFont="1"/>
    <xf numFmtId="0" fontId="5" fillId="0" borderId="0" xfId="3" applyFont="1" applyAlignment="1" applyProtection="1">
      <alignment horizontal="right" vertical="center"/>
      <protection locked="0"/>
    </xf>
    <xf numFmtId="0" fontId="5" fillId="0" borderId="0" xfId="3" quotePrefix="1" applyFont="1" applyAlignment="1" applyProtection="1">
      <alignment vertical="center"/>
      <protection locked="0"/>
    </xf>
    <xf numFmtId="0" fontId="5" fillId="0" borderId="0" xfId="3" quotePrefix="1" applyFont="1" applyAlignment="1" applyProtection="1">
      <alignment horizontal="right" vertical="center"/>
      <protection locked="0"/>
    </xf>
    <xf numFmtId="2" fontId="5" fillId="0" borderId="0" xfId="3" quotePrefix="1" applyNumberFormat="1" applyFont="1" applyAlignment="1" applyProtection="1">
      <alignment vertical="center"/>
      <protection locked="0"/>
    </xf>
    <xf numFmtId="166" fontId="5" fillId="0" borderId="0" xfId="3" applyNumberFormat="1" applyFont="1" applyAlignment="1" applyProtection="1">
      <alignment horizontal="center" vertical="center"/>
      <protection locked="0"/>
    </xf>
    <xf numFmtId="2" fontId="5" fillId="0" borderId="0" xfId="3" applyNumberFormat="1" applyFont="1" applyAlignment="1" applyProtection="1">
      <alignment horizontal="left" vertical="center"/>
      <protection locked="0"/>
    </xf>
    <xf numFmtId="2" fontId="5" fillId="0" borderId="0" xfId="3" applyNumberFormat="1" applyFont="1" applyAlignment="1" applyProtection="1">
      <alignment horizontal="right" vertical="center"/>
      <protection locked="0"/>
    </xf>
    <xf numFmtId="1" fontId="5" fillId="0" borderId="0" xfId="3" applyNumberFormat="1" applyFont="1" applyFill="1" applyAlignment="1" applyProtection="1">
      <alignment horizontal="right" vertical="center"/>
      <protection locked="0"/>
    </xf>
    <xf numFmtId="0" fontId="19" fillId="0" borderId="0" xfId="3" applyFont="1" applyAlignment="1">
      <alignment horizontal="centerContinuous"/>
    </xf>
    <xf numFmtId="0" fontId="19" fillId="0" borderId="0" xfId="6" applyFont="1" applyAlignment="1">
      <alignment horizontal="centerContinuous"/>
    </xf>
    <xf numFmtId="0" fontId="20" fillId="0" borderId="0" xfId="6" applyFont="1" applyAlignment="1">
      <alignment horizontal="centerContinuous"/>
    </xf>
    <xf numFmtId="0" fontId="21" fillId="0" borderId="0" xfId="6" applyFont="1" applyBorder="1" applyAlignment="1" applyProtection="1">
      <alignment horizontal="centerContinuous"/>
      <protection locked="0"/>
    </xf>
    <xf numFmtId="0" fontId="19" fillId="0" borderId="0" xfId="6" applyFont="1"/>
    <xf numFmtId="0" fontId="19" fillId="0" borderId="0" xfId="6" applyFont="1" applyBorder="1" applyProtection="1">
      <protection locked="0"/>
    </xf>
    <xf numFmtId="0" fontId="22" fillId="0" borderId="0" xfId="6" applyFont="1" applyBorder="1" applyAlignment="1" applyProtection="1">
      <alignment horizontal="right"/>
      <protection locked="0"/>
    </xf>
    <xf numFmtId="0" fontId="23" fillId="0" borderId="0" xfId="5" applyFont="1" applyBorder="1" applyAlignment="1" applyProtection="1">
      <alignment horizontal="left"/>
      <protection locked="0"/>
    </xf>
    <xf numFmtId="0" fontId="20" fillId="0" borderId="0" xfId="6" applyFont="1"/>
    <xf numFmtId="0" fontId="20" fillId="0" borderId="0" xfId="6" applyFont="1" applyBorder="1" applyProtection="1">
      <protection locked="0"/>
    </xf>
    <xf numFmtId="0" fontId="21" fillId="0" borderId="0" xfId="6" applyFont="1" applyBorder="1" applyProtection="1">
      <protection locked="0"/>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1" fillId="0" borderId="0" xfId="5" applyBorder="1" applyAlignment="1" applyProtection="1">
      <alignment horizontal="center"/>
    </xf>
    <xf numFmtId="0" fontId="13" fillId="0" borderId="0" xfId="5" applyFont="1" applyAlignment="1" applyProtection="1">
      <alignment horizontal="left"/>
    </xf>
    <xf numFmtId="0" fontId="5" fillId="0" borderId="0" xfId="3" applyFont="1" applyAlignment="1">
      <alignment horizontal="left" vertical="top" wrapText="1"/>
    </xf>
  </cellXfs>
  <cellStyles count="7">
    <cellStyle name="Hyperlink 2" xfId="5" xr:uid="{00000000-0005-0000-0000-000000000000}"/>
    <cellStyle name="Normal" xfId="0" builtinId="0" customBuiltin="1"/>
    <cellStyle name="Normal 2" xfId="1" xr:uid="{00000000-0005-0000-0000-000002000000}"/>
    <cellStyle name="Normal 2 2" xfId="3" xr:uid="{00000000-0005-0000-0000-000003000000}"/>
    <cellStyle name="Normal 3" xfId="2" xr:uid="{00000000-0005-0000-0000-000004000000}"/>
    <cellStyle name="Normal 4" xfId="4" xr:uid="{00000000-0005-0000-0000-000005000000}"/>
    <cellStyle name="Normal 5" xfId="6" xr:uid="{331527B4-EE5B-4016-A6F6-2B32790C918A}"/>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6B98E80A-A358-4F28-97AA-C66B2B725D74}"/>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xdr:from>
      <xdr:col>2</xdr:col>
      <xdr:colOff>21668</xdr:colOff>
      <xdr:row>16</xdr:row>
      <xdr:rowOff>100344</xdr:rowOff>
    </xdr:from>
    <xdr:to>
      <xdr:col>2</xdr:col>
      <xdr:colOff>21668</xdr:colOff>
      <xdr:row>26</xdr:row>
      <xdr:rowOff>66611</xdr:rowOff>
    </xdr:to>
    <xdr:cxnSp macro="">
      <xdr:nvCxnSpPr>
        <xdr:cNvPr id="3" name="Straight Connector 2">
          <a:extLst>
            <a:ext uri="{FF2B5EF4-FFF2-40B4-BE49-F238E27FC236}">
              <a16:creationId xmlns:a16="http://schemas.microsoft.com/office/drawing/2014/main" id="{043B86FF-4B06-4764-BADF-7AE1D6DA7FBF}"/>
            </a:ext>
          </a:extLst>
        </xdr:cNvPr>
        <xdr:cNvCxnSpPr/>
      </xdr:nvCxnSpPr>
      <xdr:spPr>
        <a:xfrm>
          <a:off x="1221818" y="2729244"/>
          <a:ext cx="0" cy="1585517"/>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581734</xdr:colOff>
      <xdr:row>16</xdr:row>
      <xdr:rowOff>80334</xdr:rowOff>
    </xdr:from>
    <xdr:to>
      <xdr:col>3</xdr:col>
      <xdr:colOff>581734</xdr:colOff>
      <xdr:row>26</xdr:row>
      <xdr:rowOff>62101</xdr:rowOff>
    </xdr:to>
    <xdr:cxnSp macro="">
      <xdr:nvCxnSpPr>
        <xdr:cNvPr id="4" name="Straight Connector 3">
          <a:extLst>
            <a:ext uri="{FF2B5EF4-FFF2-40B4-BE49-F238E27FC236}">
              <a16:creationId xmlns:a16="http://schemas.microsoft.com/office/drawing/2014/main" id="{CFB3450E-BA11-41C5-99FB-A8143C0D19A2}"/>
            </a:ext>
          </a:extLst>
        </xdr:cNvPr>
        <xdr:cNvCxnSpPr/>
      </xdr:nvCxnSpPr>
      <xdr:spPr>
        <a:xfrm>
          <a:off x="2381959" y="2709234"/>
          <a:ext cx="0" cy="1601017"/>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10042</xdr:colOff>
      <xdr:row>16</xdr:row>
      <xdr:rowOff>86609</xdr:rowOff>
    </xdr:from>
    <xdr:to>
      <xdr:col>3</xdr:col>
      <xdr:colOff>584349</xdr:colOff>
      <xdr:row>16</xdr:row>
      <xdr:rowOff>86609</xdr:rowOff>
    </xdr:to>
    <xdr:cxnSp macro="">
      <xdr:nvCxnSpPr>
        <xdr:cNvPr id="5" name="Straight Connector 4">
          <a:extLst>
            <a:ext uri="{FF2B5EF4-FFF2-40B4-BE49-F238E27FC236}">
              <a16:creationId xmlns:a16="http://schemas.microsoft.com/office/drawing/2014/main" id="{402267A1-052B-4641-899C-03A446A05018}"/>
            </a:ext>
          </a:extLst>
        </xdr:cNvPr>
        <xdr:cNvCxnSpPr/>
      </xdr:nvCxnSpPr>
      <xdr:spPr>
        <a:xfrm>
          <a:off x="1210192" y="2715509"/>
          <a:ext cx="1174382"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589037</xdr:colOff>
      <xdr:row>13</xdr:row>
      <xdr:rowOff>116014</xdr:rowOff>
    </xdr:from>
    <xdr:to>
      <xdr:col>3</xdr:col>
      <xdr:colOff>589065</xdr:colOff>
      <xdr:row>16</xdr:row>
      <xdr:rowOff>59536</xdr:rowOff>
    </xdr:to>
    <xdr:cxnSp macro="">
      <xdr:nvCxnSpPr>
        <xdr:cNvPr id="6" name="Straight Connector 5">
          <a:extLst>
            <a:ext uri="{FF2B5EF4-FFF2-40B4-BE49-F238E27FC236}">
              <a16:creationId xmlns:a16="http://schemas.microsoft.com/office/drawing/2014/main" id="{42B7B993-41E8-4B55-8F53-9C2BCE2920D9}"/>
            </a:ext>
          </a:extLst>
        </xdr:cNvPr>
        <xdr:cNvCxnSpPr/>
      </xdr:nvCxnSpPr>
      <xdr:spPr>
        <a:xfrm flipH="1" flipV="1">
          <a:off x="2389262" y="2259139"/>
          <a:ext cx="28" cy="42929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373618</xdr:colOff>
      <xdr:row>16</xdr:row>
      <xdr:rowOff>85885</xdr:rowOff>
    </xdr:from>
    <xdr:to>
      <xdr:col>1</xdr:col>
      <xdr:colOff>585019</xdr:colOff>
      <xdr:row>16</xdr:row>
      <xdr:rowOff>85885</xdr:rowOff>
    </xdr:to>
    <xdr:cxnSp macro="">
      <xdr:nvCxnSpPr>
        <xdr:cNvPr id="7" name="Straight Connector 6">
          <a:extLst>
            <a:ext uri="{FF2B5EF4-FFF2-40B4-BE49-F238E27FC236}">
              <a16:creationId xmlns:a16="http://schemas.microsoft.com/office/drawing/2014/main" id="{3CF0B7ED-2908-4498-A465-D7729CDEFEA1}"/>
            </a:ext>
          </a:extLst>
        </xdr:cNvPr>
        <xdr:cNvCxnSpPr/>
      </xdr:nvCxnSpPr>
      <xdr:spPr>
        <a:xfrm>
          <a:off x="973693" y="2714785"/>
          <a:ext cx="211401"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96807</xdr:colOff>
      <xdr:row>16</xdr:row>
      <xdr:rowOff>41211</xdr:rowOff>
    </xdr:from>
    <xdr:to>
      <xdr:col>2</xdr:col>
      <xdr:colOff>328648</xdr:colOff>
      <xdr:row>18</xdr:row>
      <xdr:rowOff>23346</xdr:rowOff>
    </xdr:to>
    <xdr:sp macro="" textlink="">
      <xdr:nvSpPr>
        <xdr:cNvPr id="8" name="TextBox 7">
          <a:extLst>
            <a:ext uri="{FF2B5EF4-FFF2-40B4-BE49-F238E27FC236}">
              <a16:creationId xmlns:a16="http://schemas.microsoft.com/office/drawing/2014/main" id="{CBD9B77D-7F3B-439C-9B26-928F65BB91BB}"/>
            </a:ext>
          </a:extLst>
        </xdr:cNvPr>
        <xdr:cNvSpPr txBox="1"/>
      </xdr:nvSpPr>
      <xdr:spPr>
        <a:xfrm>
          <a:off x="1296957" y="2670111"/>
          <a:ext cx="231841" cy="305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a</a:t>
          </a:r>
        </a:p>
      </xdr:txBody>
    </xdr:sp>
    <xdr:clientData/>
  </xdr:twoCellAnchor>
  <xdr:twoCellAnchor>
    <xdr:from>
      <xdr:col>2</xdr:col>
      <xdr:colOff>264959</xdr:colOff>
      <xdr:row>17</xdr:row>
      <xdr:rowOff>145612</xdr:rowOff>
    </xdr:from>
    <xdr:to>
      <xdr:col>2</xdr:col>
      <xdr:colOff>514921</xdr:colOff>
      <xdr:row>19</xdr:row>
      <xdr:rowOff>114827</xdr:rowOff>
    </xdr:to>
    <xdr:sp macro="" textlink="">
      <xdr:nvSpPr>
        <xdr:cNvPr id="9" name="TextBox 8">
          <a:extLst>
            <a:ext uri="{FF2B5EF4-FFF2-40B4-BE49-F238E27FC236}">
              <a16:creationId xmlns:a16="http://schemas.microsoft.com/office/drawing/2014/main" id="{348D4EB1-650A-4724-9F24-E427FF204350}"/>
            </a:ext>
          </a:extLst>
        </xdr:cNvPr>
        <xdr:cNvSpPr txBox="1"/>
      </xdr:nvSpPr>
      <xdr:spPr>
        <a:xfrm>
          <a:off x="1465109" y="2936437"/>
          <a:ext cx="249962" cy="293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b</a:t>
          </a:r>
        </a:p>
      </xdr:txBody>
    </xdr:sp>
    <xdr:clientData/>
  </xdr:twoCellAnchor>
  <xdr:twoCellAnchor>
    <xdr:from>
      <xdr:col>2</xdr:col>
      <xdr:colOff>390735</xdr:colOff>
      <xdr:row>17</xdr:row>
      <xdr:rowOff>75415</xdr:rowOff>
    </xdr:from>
    <xdr:to>
      <xdr:col>3</xdr:col>
      <xdr:colOff>214024</xdr:colOff>
      <xdr:row>17</xdr:row>
      <xdr:rowOff>77222</xdr:rowOff>
    </xdr:to>
    <xdr:cxnSp macro="">
      <xdr:nvCxnSpPr>
        <xdr:cNvPr id="10" name="Straight Arrow Connector 9">
          <a:extLst>
            <a:ext uri="{FF2B5EF4-FFF2-40B4-BE49-F238E27FC236}">
              <a16:creationId xmlns:a16="http://schemas.microsoft.com/office/drawing/2014/main" id="{1F3CE201-6278-4E8C-8199-D9128CA2ACF5}"/>
            </a:ext>
          </a:extLst>
        </xdr:cNvPr>
        <xdr:cNvCxnSpPr/>
      </xdr:nvCxnSpPr>
      <xdr:spPr>
        <a:xfrm>
          <a:off x="1590885" y="2866240"/>
          <a:ext cx="423364" cy="1807"/>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208072</xdr:colOff>
      <xdr:row>20</xdr:row>
      <xdr:rowOff>125707</xdr:rowOff>
    </xdr:from>
    <xdr:to>
      <xdr:col>1</xdr:col>
      <xdr:colOff>358607</xdr:colOff>
      <xdr:row>22</xdr:row>
      <xdr:rowOff>34733</xdr:rowOff>
    </xdr:to>
    <xdr:sp macro="" textlink="">
      <xdr:nvSpPr>
        <xdr:cNvPr id="11" name="TextBox 10">
          <a:extLst>
            <a:ext uri="{FF2B5EF4-FFF2-40B4-BE49-F238E27FC236}">
              <a16:creationId xmlns:a16="http://schemas.microsoft.com/office/drawing/2014/main" id="{A50D4527-2774-43FD-8FCA-DDB06EACC12A}"/>
            </a:ext>
          </a:extLst>
        </xdr:cNvPr>
        <xdr:cNvSpPr txBox="1"/>
      </xdr:nvSpPr>
      <xdr:spPr>
        <a:xfrm>
          <a:off x="808147" y="3402307"/>
          <a:ext cx="150535" cy="232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h</a:t>
          </a:r>
        </a:p>
      </xdr:txBody>
    </xdr:sp>
    <xdr:clientData/>
  </xdr:twoCellAnchor>
  <xdr:twoCellAnchor>
    <xdr:from>
      <xdr:col>1</xdr:col>
      <xdr:colOff>411773</xdr:colOff>
      <xdr:row>16</xdr:row>
      <xdr:rowOff>86611</xdr:rowOff>
    </xdr:from>
    <xdr:to>
      <xdr:col>1</xdr:col>
      <xdr:colOff>413096</xdr:colOff>
      <xdr:row>26</xdr:row>
      <xdr:rowOff>60081</xdr:rowOff>
    </xdr:to>
    <xdr:cxnSp macro="">
      <xdr:nvCxnSpPr>
        <xdr:cNvPr id="12" name="Straight Arrow Connector 11">
          <a:extLst>
            <a:ext uri="{FF2B5EF4-FFF2-40B4-BE49-F238E27FC236}">
              <a16:creationId xmlns:a16="http://schemas.microsoft.com/office/drawing/2014/main" id="{D9FE2EBD-4028-4E62-9402-4DA03ABEEBC9}"/>
            </a:ext>
          </a:extLst>
        </xdr:cNvPr>
        <xdr:cNvCxnSpPr/>
      </xdr:nvCxnSpPr>
      <xdr:spPr>
        <a:xfrm flipV="1">
          <a:off x="1011848" y="2715511"/>
          <a:ext cx="1323" cy="1592720"/>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476534</xdr:colOff>
      <xdr:row>15</xdr:row>
      <xdr:rowOff>34758</xdr:rowOff>
    </xdr:from>
    <xdr:to>
      <xdr:col>2</xdr:col>
      <xdr:colOff>27693</xdr:colOff>
      <xdr:row>16</xdr:row>
      <xdr:rowOff>94885</xdr:rowOff>
    </xdr:to>
    <xdr:sp macro="" textlink="">
      <xdr:nvSpPr>
        <xdr:cNvPr id="13" name="TextBox 12">
          <a:extLst>
            <a:ext uri="{FF2B5EF4-FFF2-40B4-BE49-F238E27FC236}">
              <a16:creationId xmlns:a16="http://schemas.microsoft.com/office/drawing/2014/main" id="{345D0C96-56D2-4581-989C-2F1D07BB2F38}"/>
            </a:ext>
          </a:extLst>
        </xdr:cNvPr>
        <xdr:cNvSpPr txBox="1"/>
      </xdr:nvSpPr>
      <xdr:spPr>
        <a:xfrm flipH="1">
          <a:off x="1076609" y="2501733"/>
          <a:ext cx="151234" cy="222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B</a:t>
          </a:r>
        </a:p>
      </xdr:txBody>
    </xdr:sp>
    <xdr:clientData/>
  </xdr:twoCellAnchor>
  <xdr:twoCellAnchor>
    <xdr:from>
      <xdr:col>2</xdr:col>
      <xdr:colOff>198833</xdr:colOff>
      <xdr:row>15</xdr:row>
      <xdr:rowOff>45428</xdr:rowOff>
    </xdr:from>
    <xdr:to>
      <xdr:col>2</xdr:col>
      <xdr:colOff>468922</xdr:colOff>
      <xdr:row>16</xdr:row>
      <xdr:rowOff>130602</xdr:rowOff>
    </xdr:to>
    <xdr:sp macro="" textlink="">
      <xdr:nvSpPr>
        <xdr:cNvPr id="14" name="TextBox 13">
          <a:extLst>
            <a:ext uri="{FF2B5EF4-FFF2-40B4-BE49-F238E27FC236}">
              <a16:creationId xmlns:a16="http://schemas.microsoft.com/office/drawing/2014/main" id="{A67E7B25-57A4-48D6-A9B9-7621DB4C7AB0}"/>
            </a:ext>
          </a:extLst>
        </xdr:cNvPr>
        <xdr:cNvSpPr txBox="1"/>
      </xdr:nvSpPr>
      <xdr:spPr>
        <a:xfrm flipH="1">
          <a:off x="1398983" y="2512403"/>
          <a:ext cx="270089" cy="247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C</a:t>
          </a:r>
        </a:p>
      </xdr:txBody>
    </xdr:sp>
    <xdr:clientData/>
  </xdr:twoCellAnchor>
  <xdr:twoCellAnchor>
    <xdr:from>
      <xdr:col>3</xdr:col>
      <xdr:colOff>160241</xdr:colOff>
      <xdr:row>15</xdr:row>
      <xdr:rowOff>51319</xdr:rowOff>
    </xdr:from>
    <xdr:to>
      <xdr:col>3</xdr:col>
      <xdr:colOff>329491</xdr:colOff>
      <xdr:row>16</xdr:row>
      <xdr:rowOff>109611</xdr:rowOff>
    </xdr:to>
    <xdr:sp macro="" textlink="">
      <xdr:nvSpPr>
        <xdr:cNvPr id="15" name="TextBox 14">
          <a:extLst>
            <a:ext uri="{FF2B5EF4-FFF2-40B4-BE49-F238E27FC236}">
              <a16:creationId xmlns:a16="http://schemas.microsoft.com/office/drawing/2014/main" id="{46AC467D-A534-4EAB-A800-30D66F4827FC}"/>
            </a:ext>
          </a:extLst>
        </xdr:cNvPr>
        <xdr:cNvSpPr txBox="1"/>
      </xdr:nvSpPr>
      <xdr:spPr>
        <a:xfrm>
          <a:off x="1960466" y="2518294"/>
          <a:ext cx="169250" cy="22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D</a:t>
          </a:r>
        </a:p>
      </xdr:txBody>
    </xdr:sp>
    <xdr:clientData/>
  </xdr:twoCellAnchor>
  <xdr:twoCellAnchor>
    <xdr:from>
      <xdr:col>2</xdr:col>
      <xdr:colOff>505695</xdr:colOff>
      <xdr:row>19</xdr:row>
      <xdr:rowOff>119455</xdr:rowOff>
    </xdr:from>
    <xdr:to>
      <xdr:col>3</xdr:col>
      <xdr:colOff>66614</xdr:colOff>
      <xdr:row>21</xdr:row>
      <xdr:rowOff>34778</xdr:rowOff>
    </xdr:to>
    <xdr:sp macro="" textlink="">
      <xdr:nvSpPr>
        <xdr:cNvPr id="16" name="TextBox 15">
          <a:extLst>
            <a:ext uri="{FF2B5EF4-FFF2-40B4-BE49-F238E27FC236}">
              <a16:creationId xmlns:a16="http://schemas.microsoft.com/office/drawing/2014/main" id="{C8D1F2DD-11B2-4F4F-BEC0-6E2331EC8B66}"/>
            </a:ext>
          </a:extLst>
        </xdr:cNvPr>
        <xdr:cNvSpPr txBox="1"/>
      </xdr:nvSpPr>
      <xdr:spPr>
        <a:xfrm>
          <a:off x="1705845" y="3234130"/>
          <a:ext cx="160994" cy="239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L</a:t>
          </a:r>
        </a:p>
      </xdr:txBody>
    </xdr:sp>
    <xdr:clientData/>
  </xdr:twoCellAnchor>
  <xdr:twoCellAnchor>
    <xdr:from>
      <xdr:col>2</xdr:col>
      <xdr:colOff>24969</xdr:colOff>
      <xdr:row>20</xdr:row>
      <xdr:rowOff>157060</xdr:rowOff>
    </xdr:from>
    <xdr:to>
      <xdr:col>3</xdr:col>
      <xdr:colOff>575387</xdr:colOff>
      <xdr:row>20</xdr:row>
      <xdr:rowOff>161139</xdr:rowOff>
    </xdr:to>
    <xdr:cxnSp macro="">
      <xdr:nvCxnSpPr>
        <xdr:cNvPr id="17" name="Straight Arrow Connector 16">
          <a:extLst>
            <a:ext uri="{FF2B5EF4-FFF2-40B4-BE49-F238E27FC236}">
              <a16:creationId xmlns:a16="http://schemas.microsoft.com/office/drawing/2014/main" id="{C0C0784B-D0B7-49A5-B492-7A61A5A47D2C}"/>
            </a:ext>
          </a:extLst>
        </xdr:cNvPr>
        <xdr:cNvCxnSpPr/>
      </xdr:nvCxnSpPr>
      <xdr:spPr>
        <a:xfrm>
          <a:off x="1225119" y="3433660"/>
          <a:ext cx="1150493" cy="4079"/>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197758</xdr:colOff>
      <xdr:row>23</xdr:row>
      <xdr:rowOff>57235</xdr:rowOff>
    </xdr:from>
    <xdr:to>
      <xdr:col>2</xdr:col>
      <xdr:colOff>524395</xdr:colOff>
      <xdr:row>25</xdr:row>
      <xdr:rowOff>81597</xdr:rowOff>
    </xdr:to>
    <xdr:sp macro="" textlink="">
      <xdr:nvSpPr>
        <xdr:cNvPr id="18" name="TextBox 17">
          <a:extLst>
            <a:ext uri="{FF2B5EF4-FFF2-40B4-BE49-F238E27FC236}">
              <a16:creationId xmlns:a16="http://schemas.microsoft.com/office/drawing/2014/main" id="{2278368B-3C03-4EE3-8F71-0AF737AC184D}"/>
            </a:ext>
          </a:extLst>
        </xdr:cNvPr>
        <xdr:cNvSpPr txBox="1"/>
      </xdr:nvSpPr>
      <xdr:spPr>
        <a:xfrm>
          <a:off x="1397908" y="3819610"/>
          <a:ext cx="326637" cy="348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I</a:t>
          </a:r>
          <a:r>
            <a:rPr lang="en-CA" sz="800" baseline="-25000"/>
            <a:t>1</a:t>
          </a:r>
        </a:p>
      </xdr:txBody>
    </xdr:sp>
    <xdr:clientData/>
  </xdr:twoCellAnchor>
  <xdr:twoCellAnchor>
    <xdr:from>
      <xdr:col>3</xdr:col>
      <xdr:colOff>159100</xdr:colOff>
      <xdr:row>23</xdr:row>
      <xdr:rowOff>45510</xdr:rowOff>
    </xdr:from>
    <xdr:to>
      <xdr:col>3</xdr:col>
      <xdr:colOff>419133</xdr:colOff>
      <xdr:row>25</xdr:row>
      <xdr:rowOff>29767</xdr:rowOff>
    </xdr:to>
    <xdr:sp macro="" textlink="">
      <xdr:nvSpPr>
        <xdr:cNvPr id="19" name="TextBox 18">
          <a:extLst>
            <a:ext uri="{FF2B5EF4-FFF2-40B4-BE49-F238E27FC236}">
              <a16:creationId xmlns:a16="http://schemas.microsoft.com/office/drawing/2014/main" id="{06058654-78D2-419D-BF00-4193B0092B47}"/>
            </a:ext>
          </a:extLst>
        </xdr:cNvPr>
        <xdr:cNvSpPr txBox="1"/>
      </xdr:nvSpPr>
      <xdr:spPr>
        <a:xfrm>
          <a:off x="1959325" y="3807885"/>
          <a:ext cx="260033" cy="308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I</a:t>
          </a:r>
          <a:r>
            <a:rPr lang="en-CA" sz="800" baseline="-25000">
              <a:solidFill>
                <a:schemeClr val="dk1"/>
              </a:solidFill>
              <a:effectLst/>
              <a:latin typeface="+mn-lt"/>
              <a:ea typeface="+mn-ea"/>
              <a:cs typeface="+mn-cs"/>
            </a:rPr>
            <a:t>1</a:t>
          </a:r>
          <a:endParaRPr lang="en-CA" sz="800" baseline="-25000">
            <a:effectLst/>
          </a:endParaRPr>
        </a:p>
        <a:p>
          <a:endParaRPr lang="en-CA" sz="500"/>
        </a:p>
      </xdr:txBody>
    </xdr:sp>
    <xdr:clientData/>
  </xdr:twoCellAnchor>
  <xdr:twoCellAnchor>
    <xdr:from>
      <xdr:col>2</xdr:col>
      <xdr:colOff>29018</xdr:colOff>
      <xdr:row>23</xdr:row>
      <xdr:rowOff>77709</xdr:rowOff>
    </xdr:from>
    <xdr:to>
      <xdr:col>2</xdr:col>
      <xdr:colOff>171575</xdr:colOff>
      <xdr:row>24</xdr:row>
      <xdr:rowOff>24672</xdr:rowOff>
    </xdr:to>
    <xdr:cxnSp macro="">
      <xdr:nvCxnSpPr>
        <xdr:cNvPr id="20" name="Straight Arrow Connector 19">
          <a:extLst>
            <a:ext uri="{FF2B5EF4-FFF2-40B4-BE49-F238E27FC236}">
              <a16:creationId xmlns:a16="http://schemas.microsoft.com/office/drawing/2014/main" id="{DD46F584-F800-49A0-B4A9-7006339C9BEE}"/>
            </a:ext>
          </a:extLst>
        </xdr:cNvPr>
        <xdr:cNvCxnSpPr/>
      </xdr:nvCxnSpPr>
      <xdr:spPr>
        <a:xfrm flipH="1" flipV="1">
          <a:off x="1229168" y="3840084"/>
          <a:ext cx="142557" cy="1088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419133</xdr:colOff>
      <xdr:row>23</xdr:row>
      <xdr:rowOff>121784</xdr:rowOff>
    </xdr:from>
    <xdr:to>
      <xdr:col>3</xdr:col>
      <xdr:colOff>578303</xdr:colOff>
      <xdr:row>24</xdr:row>
      <xdr:rowOff>37639</xdr:rowOff>
    </xdr:to>
    <xdr:cxnSp macro="">
      <xdr:nvCxnSpPr>
        <xdr:cNvPr id="21" name="Straight Arrow Connector 20">
          <a:extLst>
            <a:ext uri="{FF2B5EF4-FFF2-40B4-BE49-F238E27FC236}">
              <a16:creationId xmlns:a16="http://schemas.microsoft.com/office/drawing/2014/main" id="{9692F687-AB30-430B-9F07-87D98095FE61}"/>
            </a:ext>
          </a:extLst>
        </xdr:cNvPr>
        <xdr:cNvCxnSpPr>
          <a:stCxn id="19" idx="3"/>
        </xdr:cNvCxnSpPr>
      </xdr:nvCxnSpPr>
      <xdr:spPr>
        <a:xfrm flipV="1">
          <a:off x="2219358" y="3884159"/>
          <a:ext cx="159170" cy="777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274374</xdr:colOff>
      <xdr:row>17</xdr:row>
      <xdr:rowOff>13689</xdr:rowOff>
    </xdr:from>
    <xdr:to>
      <xdr:col>3</xdr:col>
      <xdr:colOff>561154</xdr:colOff>
      <xdr:row>18</xdr:row>
      <xdr:rowOff>91668</xdr:rowOff>
    </xdr:to>
    <xdr:sp macro="" textlink="">
      <xdr:nvSpPr>
        <xdr:cNvPr id="22" name="TextBox 21">
          <a:extLst>
            <a:ext uri="{FF2B5EF4-FFF2-40B4-BE49-F238E27FC236}">
              <a16:creationId xmlns:a16="http://schemas.microsoft.com/office/drawing/2014/main" id="{AB404A7F-1DF1-437A-B7AC-5989EEBA3F71}"/>
            </a:ext>
          </a:extLst>
        </xdr:cNvPr>
        <xdr:cNvSpPr txBox="1"/>
      </xdr:nvSpPr>
      <xdr:spPr>
        <a:xfrm>
          <a:off x="2074599" y="2804514"/>
          <a:ext cx="286780" cy="239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b="0"/>
            <a:t>I₂</a:t>
          </a:r>
        </a:p>
      </xdr:txBody>
    </xdr:sp>
    <xdr:clientData/>
  </xdr:twoCellAnchor>
  <xdr:twoCellAnchor>
    <xdr:from>
      <xdr:col>3</xdr:col>
      <xdr:colOff>276653</xdr:colOff>
      <xdr:row>16</xdr:row>
      <xdr:rowOff>119110</xdr:rowOff>
    </xdr:from>
    <xdr:to>
      <xdr:col>3</xdr:col>
      <xdr:colOff>335903</xdr:colOff>
      <xdr:row>17</xdr:row>
      <xdr:rowOff>111967</xdr:rowOff>
    </xdr:to>
    <xdr:cxnSp macro="">
      <xdr:nvCxnSpPr>
        <xdr:cNvPr id="23" name="Straight Arrow Connector 22">
          <a:extLst>
            <a:ext uri="{FF2B5EF4-FFF2-40B4-BE49-F238E27FC236}">
              <a16:creationId xmlns:a16="http://schemas.microsoft.com/office/drawing/2014/main" id="{E10E9956-0657-4892-8876-F50854D8D842}"/>
            </a:ext>
          </a:extLst>
        </xdr:cNvPr>
        <xdr:cNvCxnSpPr/>
      </xdr:nvCxnSpPr>
      <xdr:spPr>
        <a:xfrm flipH="1" flipV="1">
          <a:off x="2076878" y="2748010"/>
          <a:ext cx="59250" cy="15478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577238</xdr:colOff>
      <xdr:row>24</xdr:row>
      <xdr:rowOff>133721</xdr:rowOff>
    </xdr:from>
    <xdr:to>
      <xdr:col>2</xdr:col>
      <xdr:colOff>220670</xdr:colOff>
      <xdr:row>26</xdr:row>
      <xdr:rowOff>3302</xdr:rowOff>
    </xdr:to>
    <xdr:sp macro="" textlink="">
      <xdr:nvSpPr>
        <xdr:cNvPr id="24" name="TextBox 23">
          <a:extLst>
            <a:ext uri="{FF2B5EF4-FFF2-40B4-BE49-F238E27FC236}">
              <a16:creationId xmlns:a16="http://schemas.microsoft.com/office/drawing/2014/main" id="{AFBFAB68-CCE3-4E72-9C5B-3781BFB6F59C}"/>
            </a:ext>
          </a:extLst>
        </xdr:cNvPr>
        <xdr:cNvSpPr txBox="1"/>
      </xdr:nvSpPr>
      <xdr:spPr>
        <a:xfrm>
          <a:off x="1177313" y="4058021"/>
          <a:ext cx="243507" cy="193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3</xdr:col>
      <xdr:colOff>525777</xdr:colOff>
      <xdr:row>15</xdr:row>
      <xdr:rowOff>87469</xdr:rowOff>
    </xdr:from>
    <xdr:to>
      <xdr:col>4</xdr:col>
      <xdr:colOff>244682</xdr:colOff>
      <xdr:row>17</xdr:row>
      <xdr:rowOff>42008</xdr:rowOff>
    </xdr:to>
    <xdr:sp macro="" textlink="">
      <xdr:nvSpPr>
        <xdr:cNvPr id="25" name="TextBox 24">
          <a:extLst>
            <a:ext uri="{FF2B5EF4-FFF2-40B4-BE49-F238E27FC236}">
              <a16:creationId xmlns:a16="http://schemas.microsoft.com/office/drawing/2014/main" id="{76BC83FA-093A-4B50-BFE9-C2A123A6E7D9}"/>
            </a:ext>
          </a:extLst>
        </xdr:cNvPr>
        <xdr:cNvSpPr txBox="1"/>
      </xdr:nvSpPr>
      <xdr:spPr>
        <a:xfrm>
          <a:off x="2326002" y="2554444"/>
          <a:ext cx="318980" cy="278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E</a:t>
          </a:r>
        </a:p>
      </xdr:txBody>
    </xdr:sp>
    <xdr:clientData/>
  </xdr:twoCellAnchor>
  <xdr:twoCellAnchor>
    <xdr:from>
      <xdr:col>3</xdr:col>
      <xdr:colOff>6754</xdr:colOff>
      <xdr:row>14</xdr:row>
      <xdr:rowOff>41412</xdr:rowOff>
    </xdr:from>
    <xdr:to>
      <xdr:col>3</xdr:col>
      <xdr:colOff>589037</xdr:colOff>
      <xdr:row>14</xdr:row>
      <xdr:rowOff>42536</xdr:rowOff>
    </xdr:to>
    <xdr:cxnSp macro="">
      <xdr:nvCxnSpPr>
        <xdr:cNvPr id="26" name="Straight Arrow Connector 25">
          <a:extLst>
            <a:ext uri="{FF2B5EF4-FFF2-40B4-BE49-F238E27FC236}">
              <a16:creationId xmlns:a16="http://schemas.microsoft.com/office/drawing/2014/main" id="{24ABE1B3-A01D-4E05-90DD-85316C641211}"/>
            </a:ext>
          </a:extLst>
        </xdr:cNvPr>
        <xdr:cNvCxnSpPr/>
      </xdr:nvCxnSpPr>
      <xdr:spPr>
        <a:xfrm>
          <a:off x="1806979" y="2346462"/>
          <a:ext cx="582283" cy="1124"/>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374456</xdr:colOff>
      <xdr:row>15</xdr:row>
      <xdr:rowOff>71438</xdr:rowOff>
    </xdr:from>
    <xdr:to>
      <xdr:col>3</xdr:col>
      <xdr:colOff>209339</xdr:colOff>
      <xdr:row>16</xdr:row>
      <xdr:rowOff>73728</xdr:rowOff>
    </xdr:to>
    <xdr:cxnSp macro="">
      <xdr:nvCxnSpPr>
        <xdr:cNvPr id="27" name="Straight Connector 26">
          <a:extLst>
            <a:ext uri="{FF2B5EF4-FFF2-40B4-BE49-F238E27FC236}">
              <a16:creationId xmlns:a16="http://schemas.microsoft.com/office/drawing/2014/main" id="{88E62BB3-6DF9-42B6-BC56-C396B5C5FEAC}"/>
            </a:ext>
          </a:extLst>
        </xdr:cNvPr>
        <xdr:cNvCxnSpPr/>
      </xdr:nvCxnSpPr>
      <xdr:spPr>
        <a:xfrm flipV="1">
          <a:off x="1574606" y="2538413"/>
          <a:ext cx="434958" cy="16421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101794</xdr:colOff>
      <xdr:row>15</xdr:row>
      <xdr:rowOff>115681</xdr:rowOff>
    </xdr:from>
    <xdr:to>
      <xdr:col>3</xdr:col>
      <xdr:colOff>102290</xdr:colOff>
      <xdr:row>16</xdr:row>
      <xdr:rowOff>88370</xdr:rowOff>
    </xdr:to>
    <xdr:cxnSp macro="">
      <xdr:nvCxnSpPr>
        <xdr:cNvPr id="28" name="Straight Arrow Connector 27">
          <a:extLst>
            <a:ext uri="{FF2B5EF4-FFF2-40B4-BE49-F238E27FC236}">
              <a16:creationId xmlns:a16="http://schemas.microsoft.com/office/drawing/2014/main" id="{09625854-6755-468A-947F-7BD5A9476C06}"/>
            </a:ext>
          </a:extLst>
        </xdr:cNvPr>
        <xdr:cNvCxnSpPr/>
      </xdr:nvCxnSpPr>
      <xdr:spPr>
        <a:xfrm>
          <a:off x="1902019" y="2582656"/>
          <a:ext cx="496" cy="13461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204649</xdr:colOff>
      <xdr:row>15</xdr:row>
      <xdr:rowOff>66236</xdr:rowOff>
    </xdr:from>
    <xdr:to>
      <xdr:col>3</xdr:col>
      <xdr:colOff>209337</xdr:colOff>
      <xdr:row>16</xdr:row>
      <xdr:rowOff>89938</xdr:rowOff>
    </xdr:to>
    <xdr:cxnSp macro="">
      <xdr:nvCxnSpPr>
        <xdr:cNvPr id="29" name="Straight Arrow Connector 28">
          <a:extLst>
            <a:ext uri="{FF2B5EF4-FFF2-40B4-BE49-F238E27FC236}">
              <a16:creationId xmlns:a16="http://schemas.microsoft.com/office/drawing/2014/main" id="{7DF79181-9F6E-432D-BFD8-6F166EB5E6E1}"/>
            </a:ext>
          </a:extLst>
        </xdr:cNvPr>
        <xdr:cNvCxnSpPr/>
      </xdr:nvCxnSpPr>
      <xdr:spPr>
        <a:xfrm flipH="1">
          <a:off x="2004874" y="2533211"/>
          <a:ext cx="4688" cy="18562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2797</xdr:colOff>
      <xdr:row>15</xdr:row>
      <xdr:rowOff>148401</xdr:rowOff>
    </xdr:from>
    <xdr:to>
      <xdr:col>3</xdr:col>
      <xdr:colOff>3635</xdr:colOff>
      <xdr:row>16</xdr:row>
      <xdr:rowOff>88371</xdr:rowOff>
    </xdr:to>
    <xdr:cxnSp macro="">
      <xdr:nvCxnSpPr>
        <xdr:cNvPr id="30" name="Straight Arrow Connector 29">
          <a:extLst>
            <a:ext uri="{FF2B5EF4-FFF2-40B4-BE49-F238E27FC236}">
              <a16:creationId xmlns:a16="http://schemas.microsoft.com/office/drawing/2014/main" id="{35804CB0-48CF-4E7F-82FB-45AA67895D1D}"/>
            </a:ext>
          </a:extLst>
        </xdr:cNvPr>
        <xdr:cNvCxnSpPr/>
      </xdr:nvCxnSpPr>
      <xdr:spPr>
        <a:xfrm flipH="1">
          <a:off x="1803022" y="2615376"/>
          <a:ext cx="838" cy="10189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519876</xdr:colOff>
      <xdr:row>16</xdr:row>
      <xdr:rowOff>22831</xdr:rowOff>
    </xdr:from>
    <xdr:to>
      <xdr:col>2</xdr:col>
      <xdr:colOff>521708</xdr:colOff>
      <xdr:row>16</xdr:row>
      <xdr:rowOff>99277</xdr:rowOff>
    </xdr:to>
    <xdr:cxnSp macro="">
      <xdr:nvCxnSpPr>
        <xdr:cNvPr id="31" name="Straight Arrow Connector 30">
          <a:extLst>
            <a:ext uri="{FF2B5EF4-FFF2-40B4-BE49-F238E27FC236}">
              <a16:creationId xmlns:a16="http://schemas.microsoft.com/office/drawing/2014/main" id="{59254EC3-78E3-4F0A-8C74-BB3ED5CD7C6A}"/>
            </a:ext>
          </a:extLst>
        </xdr:cNvPr>
        <xdr:cNvCxnSpPr/>
      </xdr:nvCxnSpPr>
      <xdr:spPr>
        <a:xfrm>
          <a:off x="1720026" y="2651731"/>
          <a:ext cx="1832" cy="764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119772</xdr:colOff>
      <xdr:row>14</xdr:row>
      <xdr:rowOff>35456</xdr:rowOff>
    </xdr:from>
    <xdr:to>
      <xdr:col>3</xdr:col>
      <xdr:colOff>377593</xdr:colOff>
      <xdr:row>15</xdr:row>
      <xdr:rowOff>79967</xdr:rowOff>
    </xdr:to>
    <xdr:sp macro="" textlink="">
      <xdr:nvSpPr>
        <xdr:cNvPr id="32" name="TextBox 31">
          <a:extLst>
            <a:ext uri="{FF2B5EF4-FFF2-40B4-BE49-F238E27FC236}">
              <a16:creationId xmlns:a16="http://schemas.microsoft.com/office/drawing/2014/main" id="{5A11361E-204C-4B9C-84B4-8F6CEE56934D}"/>
            </a:ext>
          </a:extLst>
        </xdr:cNvPr>
        <xdr:cNvSpPr txBox="1"/>
      </xdr:nvSpPr>
      <xdr:spPr>
        <a:xfrm>
          <a:off x="1919997" y="2340506"/>
          <a:ext cx="257821" cy="206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w</a:t>
          </a:r>
        </a:p>
      </xdr:txBody>
    </xdr:sp>
    <xdr:clientData/>
  </xdr:twoCellAnchor>
  <xdr:twoCellAnchor>
    <xdr:from>
      <xdr:col>3</xdr:col>
      <xdr:colOff>12455</xdr:colOff>
      <xdr:row>13</xdr:row>
      <xdr:rowOff>126421</xdr:rowOff>
    </xdr:from>
    <xdr:to>
      <xdr:col>3</xdr:col>
      <xdr:colOff>12455</xdr:colOff>
      <xdr:row>15</xdr:row>
      <xdr:rowOff>86845</xdr:rowOff>
    </xdr:to>
    <xdr:cxnSp macro="">
      <xdr:nvCxnSpPr>
        <xdr:cNvPr id="33" name="Straight Connector 32">
          <a:extLst>
            <a:ext uri="{FF2B5EF4-FFF2-40B4-BE49-F238E27FC236}">
              <a16:creationId xmlns:a16="http://schemas.microsoft.com/office/drawing/2014/main" id="{3BE94A41-A832-49B8-A4A6-D1BBF01FDB23}"/>
            </a:ext>
          </a:extLst>
        </xdr:cNvPr>
        <xdr:cNvCxnSpPr/>
      </xdr:nvCxnSpPr>
      <xdr:spPr>
        <a:xfrm flipV="1">
          <a:off x="1812680" y="2269546"/>
          <a:ext cx="0" cy="28427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199960</xdr:colOff>
      <xdr:row>12</xdr:row>
      <xdr:rowOff>133933</xdr:rowOff>
    </xdr:from>
    <xdr:to>
      <xdr:col>3</xdr:col>
      <xdr:colOff>373404</xdr:colOff>
      <xdr:row>14</xdr:row>
      <xdr:rowOff>42535</xdr:rowOff>
    </xdr:to>
    <xdr:sp macro="" textlink="">
      <xdr:nvSpPr>
        <xdr:cNvPr id="34" name="TextBox 33">
          <a:extLst>
            <a:ext uri="{FF2B5EF4-FFF2-40B4-BE49-F238E27FC236}">
              <a16:creationId xmlns:a16="http://schemas.microsoft.com/office/drawing/2014/main" id="{FD9EF79F-5BC2-42D4-932C-66D5870D4C99}"/>
            </a:ext>
          </a:extLst>
        </xdr:cNvPr>
        <xdr:cNvSpPr txBox="1"/>
      </xdr:nvSpPr>
      <xdr:spPr>
        <a:xfrm>
          <a:off x="2000185" y="2115133"/>
          <a:ext cx="173444" cy="232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d</a:t>
          </a:r>
        </a:p>
      </xdr:txBody>
    </xdr:sp>
    <xdr:clientData/>
  </xdr:twoCellAnchor>
  <xdr:twoCellAnchor>
    <xdr:from>
      <xdr:col>2</xdr:col>
      <xdr:colOff>391993</xdr:colOff>
      <xdr:row>16</xdr:row>
      <xdr:rowOff>114281</xdr:rowOff>
    </xdr:from>
    <xdr:to>
      <xdr:col>2</xdr:col>
      <xdr:colOff>391993</xdr:colOff>
      <xdr:row>18</xdr:row>
      <xdr:rowOff>33286</xdr:rowOff>
    </xdr:to>
    <xdr:cxnSp macro="">
      <xdr:nvCxnSpPr>
        <xdr:cNvPr id="35" name="Straight Connector 34">
          <a:extLst>
            <a:ext uri="{FF2B5EF4-FFF2-40B4-BE49-F238E27FC236}">
              <a16:creationId xmlns:a16="http://schemas.microsoft.com/office/drawing/2014/main" id="{35DB5B8F-30D9-41AB-96AF-E211D762E531}"/>
            </a:ext>
          </a:extLst>
        </xdr:cNvPr>
        <xdr:cNvCxnSpPr/>
      </xdr:nvCxnSpPr>
      <xdr:spPr>
        <a:xfrm>
          <a:off x="1592143" y="2743181"/>
          <a:ext cx="0" cy="2428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215712</xdr:colOff>
      <xdr:row>16</xdr:row>
      <xdr:rowOff>116154</xdr:rowOff>
    </xdr:from>
    <xdr:to>
      <xdr:col>3</xdr:col>
      <xdr:colOff>215712</xdr:colOff>
      <xdr:row>19</xdr:row>
      <xdr:rowOff>83219</xdr:rowOff>
    </xdr:to>
    <xdr:cxnSp macro="">
      <xdr:nvCxnSpPr>
        <xdr:cNvPr id="36" name="Straight Connector 35">
          <a:extLst>
            <a:ext uri="{FF2B5EF4-FFF2-40B4-BE49-F238E27FC236}">
              <a16:creationId xmlns:a16="http://schemas.microsoft.com/office/drawing/2014/main" id="{7168EA7A-DD19-4BE9-9FDC-07B2CFE32E1F}"/>
            </a:ext>
          </a:extLst>
        </xdr:cNvPr>
        <xdr:cNvCxnSpPr/>
      </xdr:nvCxnSpPr>
      <xdr:spPr>
        <a:xfrm>
          <a:off x="2015937" y="2745054"/>
          <a:ext cx="0" cy="45284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479886</xdr:colOff>
      <xdr:row>16</xdr:row>
      <xdr:rowOff>48280</xdr:rowOff>
    </xdr:from>
    <xdr:to>
      <xdr:col>3</xdr:col>
      <xdr:colOff>110897</xdr:colOff>
      <xdr:row>17</xdr:row>
      <xdr:rowOff>98035</xdr:rowOff>
    </xdr:to>
    <xdr:sp macro="" textlink="">
      <xdr:nvSpPr>
        <xdr:cNvPr id="37" name="TextBox 36">
          <a:extLst>
            <a:ext uri="{FF2B5EF4-FFF2-40B4-BE49-F238E27FC236}">
              <a16:creationId xmlns:a16="http://schemas.microsoft.com/office/drawing/2014/main" id="{BBF7D519-88CC-4CEA-87C8-22976841548B}"/>
            </a:ext>
          </a:extLst>
        </xdr:cNvPr>
        <xdr:cNvSpPr txBox="1"/>
      </xdr:nvSpPr>
      <xdr:spPr>
        <a:xfrm>
          <a:off x="1680036" y="2677180"/>
          <a:ext cx="231086" cy="211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c</a:t>
          </a:r>
        </a:p>
      </xdr:txBody>
    </xdr:sp>
    <xdr:clientData/>
  </xdr:twoCellAnchor>
  <xdr:twoCellAnchor>
    <xdr:from>
      <xdr:col>2</xdr:col>
      <xdr:colOff>35731</xdr:colOff>
      <xdr:row>17</xdr:row>
      <xdr:rowOff>77222</xdr:rowOff>
    </xdr:from>
    <xdr:to>
      <xdr:col>2</xdr:col>
      <xdr:colOff>391993</xdr:colOff>
      <xdr:row>17</xdr:row>
      <xdr:rowOff>77223</xdr:rowOff>
    </xdr:to>
    <xdr:cxnSp macro="">
      <xdr:nvCxnSpPr>
        <xdr:cNvPr id="38" name="Straight Arrow Connector 37">
          <a:extLst>
            <a:ext uri="{FF2B5EF4-FFF2-40B4-BE49-F238E27FC236}">
              <a16:creationId xmlns:a16="http://schemas.microsoft.com/office/drawing/2014/main" id="{9FB176CF-6168-4E40-AE2F-3EB26BE6BC15}"/>
            </a:ext>
          </a:extLst>
        </xdr:cNvPr>
        <xdr:cNvCxnSpPr/>
      </xdr:nvCxnSpPr>
      <xdr:spPr>
        <a:xfrm>
          <a:off x="1235881" y="2868047"/>
          <a:ext cx="356262"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12967</xdr:colOff>
      <xdr:row>19</xdr:row>
      <xdr:rowOff>8456</xdr:rowOff>
    </xdr:from>
    <xdr:to>
      <xdr:col>3</xdr:col>
      <xdr:colOff>214024</xdr:colOff>
      <xdr:row>19</xdr:row>
      <xdr:rowOff>9204</xdr:rowOff>
    </xdr:to>
    <xdr:cxnSp macro="">
      <xdr:nvCxnSpPr>
        <xdr:cNvPr id="39" name="Straight Arrow Connector 38">
          <a:extLst>
            <a:ext uri="{FF2B5EF4-FFF2-40B4-BE49-F238E27FC236}">
              <a16:creationId xmlns:a16="http://schemas.microsoft.com/office/drawing/2014/main" id="{9FBE1712-84F6-4DE1-8C6E-C9C87806E0FD}"/>
            </a:ext>
          </a:extLst>
        </xdr:cNvPr>
        <xdr:cNvCxnSpPr/>
      </xdr:nvCxnSpPr>
      <xdr:spPr>
        <a:xfrm flipV="1">
          <a:off x="1213117" y="3123131"/>
          <a:ext cx="801132" cy="748"/>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544563</xdr:colOff>
      <xdr:row>25</xdr:row>
      <xdr:rowOff>14240</xdr:rowOff>
    </xdr:from>
    <xdr:to>
      <xdr:col>4</xdr:col>
      <xdr:colOff>197841</xdr:colOff>
      <xdr:row>26</xdr:row>
      <xdr:rowOff>142729</xdr:rowOff>
    </xdr:to>
    <xdr:sp macro="" textlink="">
      <xdr:nvSpPr>
        <xdr:cNvPr id="40" name="TextBox 39">
          <a:extLst>
            <a:ext uri="{FF2B5EF4-FFF2-40B4-BE49-F238E27FC236}">
              <a16:creationId xmlns:a16="http://schemas.microsoft.com/office/drawing/2014/main" id="{FC819A4D-A357-4B79-9B74-BC8A44D1190C}"/>
            </a:ext>
          </a:extLst>
        </xdr:cNvPr>
        <xdr:cNvSpPr txBox="1"/>
      </xdr:nvSpPr>
      <xdr:spPr>
        <a:xfrm>
          <a:off x="2344788" y="4100465"/>
          <a:ext cx="253353" cy="290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F</a:t>
          </a:r>
        </a:p>
      </xdr:txBody>
    </xdr:sp>
    <xdr:clientData/>
  </xdr:twoCellAnchor>
  <xdr:twoCellAnchor>
    <xdr:from>
      <xdr:col>1</xdr:col>
      <xdr:colOff>77757</xdr:colOff>
      <xdr:row>25</xdr:row>
      <xdr:rowOff>92005</xdr:rowOff>
    </xdr:from>
    <xdr:to>
      <xdr:col>1</xdr:col>
      <xdr:colOff>408646</xdr:colOff>
      <xdr:row>26</xdr:row>
      <xdr:rowOff>137882</xdr:rowOff>
    </xdr:to>
    <xdr:sp macro="" textlink="">
      <xdr:nvSpPr>
        <xdr:cNvPr id="41" name="TextBox 40">
          <a:extLst>
            <a:ext uri="{FF2B5EF4-FFF2-40B4-BE49-F238E27FC236}">
              <a16:creationId xmlns:a16="http://schemas.microsoft.com/office/drawing/2014/main" id="{34900B35-84D6-4EE7-AA5D-4D89B6AE599F}"/>
            </a:ext>
          </a:extLst>
        </xdr:cNvPr>
        <xdr:cNvSpPr txBox="1"/>
      </xdr:nvSpPr>
      <xdr:spPr>
        <a:xfrm>
          <a:off x="677832" y="4178230"/>
          <a:ext cx="330889" cy="207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000" baseline="-25000"/>
        </a:p>
      </xdr:txBody>
    </xdr:sp>
    <xdr:clientData/>
  </xdr:twoCellAnchor>
  <xdr:twoCellAnchor>
    <xdr:from>
      <xdr:col>4</xdr:col>
      <xdr:colOff>297916</xdr:colOff>
      <xdr:row>25</xdr:row>
      <xdr:rowOff>74333</xdr:rowOff>
    </xdr:from>
    <xdr:to>
      <xdr:col>5</xdr:col>
      <xdr:colOff>96197</xdr:colOff>
      <xdr:row>26</xdr:row>
      <xdr:rowOff>152369</xdr:rowOff>
    </xdr:to>
    <xdr:sp macro="" textlink="">
      <xdr:nvSpPr>
        <xdr:cNvPr id="42" name="TextBox 41">
          <a:extLst>
            <a:ext uri="{FF2B5EF4-FFF2-40B4-BE49-F238E27FC236}">
              <a16:creationId xmlns:a16="http://schemas.microsoft.com/office/drawing/2014/main" id="{907B5217-05B5-4D17-AEF5-D4582697C1E4}"/>
            </a:ext>
          </a:extLst>
        </xdr:cNvPr>
        <xdr:cNvSpPr txBox="1"/>
      </xdr:nvSpPr>
      <xdr:spPr>
        <a:xfrm>
          <a:off x="2698216" y="4160558"/>
          <a:ext cx="398356" cy="239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twoCellAnchor>
    <xdr:from>
      <xdr:col>1</xdr:col>
      <xdr:colOff>329710</xdr:colOff>
      <xdr:row>26</xdr:row>
      <xdr:rowOff>125358</xdr:rowOff>
    </xdr:from>
    <xdr:to>
      <xdr:col>1</xdr:col>
      <xdr:colOff>539339</xdr:colOff>
      <xdr:row>26</xdr:row>
      <xdr:rowOff>125358</xdr:rowOff>
    </xdr:to>
    <xdr:cxnSp macro="">
      <xdr:nvCxnSpPr>
        <xdr:cNvPr id="43" name="Straight Arrow Connector 42">
          <a:extLst>
            <a:ext uri="{FF2B5EF4-FFF2-40B4-BE49-F238E27FC236}">
              <a16:creationId xmlns:a16="http://schemas.microsoft.com/office/drawing/2014/main" id="{97D14F31-84B9-4D1F-9027-E8CC0655CA57}"/>
            </a:ext>
          </a:extLst>
        </xdr:cNvPr>
        <xdr:cNvCxnSpPr/>
      </xdr:nvCxnSpPr>
      <xdr:spPr>
        <a:xfrm>
          <a:off x="929785" y="4373508"/>
          <a:ext cx="209629" cy="0"/>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59318</xdr:colOff>
      <xdr:row>26</xdr:row>
      <xdr:rowOff>125358</xdr:rowOff>
    </xdr:from>
    <xdr:to>
      <xdr:col>4</xdr:col>
      <xdr:colOff>300165</xdr:colOff>
      <xdr:row>26</xdr:row>
      <xdr:rowOff>125556</xdr:rowOff>
    </xdr:to>
    <xdr:cxnSp macro="">
      <xdr:nvCxnSpPr>
        <xdr:cNvPr id="44" name="Straight Arrow Connector 43">
          <a:extLst>
            <a:ext uri="{FF2B5EF4-FFF2-40B4-BE49-F238E27FC236}">
              <a16:creationId xmlns:a16="http://schemas.microsoft.com/office/drawing/2014/main" id="{FB1721C4-48F1-4C0B-986F-544F21EA9093}"/>
            </a:ext>
          </a:extLst>
        </xdr:cNvPr>
        <xdr:cNvCxnSpPr/>
      </xdr:nvCxnSpPr>
      <xdr:spPr>
        <a:xfrm flipH="1">
          <a:off x="2459618" y="4373508"/>
          <a:ext cx="240847" cy="19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272608</xdr:colOff>
      <xdr:row>26</xdr:row>
      <xdr:rowOff>16120</xdr:rowOff>
    </xdr:from>
    <xdr:to>
      <xdr:col>4</xdr:col>
      <xdr:colOff>439615</xdr:colOff>
      <xdr:row>27</xdr:row>
      <xdr:rowOff>33168</xdr:rowOff>
    </xdr:to>
    <xdr:sp macro="" textlink="">
      <xdr:nvSpPr>
        <xdr:cNvPr id="45" name="TextBox 44">
          <a:extLst>
            <a:ext uri="{FF2B5EF4-FFF2-40B4-BE49-F238E27FC236}">
              <a16:creationId xmlns:a16="http://schemas.microsoft.com/office/drawing/2014/main" id="{600D5656-CBC2-49DD-8AA7-A7FDBFEF7339}"/>
            </a:ext>
          </a:extLst>
        </xdr:cNvPr>
        <xdr:cNvSpPr txBox="1"/>
      </xdr:nvSpPr>
      <xdr:spPr>
        <a:xfrm>
          <a:off x="2672908" y="4264270"/>
          <a:ext cx="167007" cy="178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H</a:t>
          </a:r>
        </a:p>
      </xdr:txBody>
    </xdr:sp>
    <xdr:clientData/>
  </xdr:twoCellAnchor>
  <xdr:twoCellAnchor>
    <xdr:from>
      <xdr:col>2</xdr:col>
      <xdr:colOff>18862</xdr:colOff>
      <xdr:row>28</xdr:row>
      <xdr:rowOff>6327</xdr:rowOff>
    </xdr:from>
    <xdr:to>
      <xdr:col>2</xdr:col>
      <xdr:colOff>18862</xdr:colOff>
      <xdr:row>29</xdr:row>
      <xdr:rowOff>112678</xdr:rowOff>
    </xdr:to>
    <xdr:cxnSp macro="">
      <xdr:nvCxnSpPr>
        <xdr:cNvPr id="46" name="Straight Arrow Connector 45">
          <a:extLst>
            <a:ext uri="{FF2B5EF4-FFF2-40B4-BE49-F238E27FC236}">
              <a16:creationId xmlns:a16="http://schemas.microsoft.com/office/drawing/2014/main" id="{1E86DC55-6F73-4ACB-B84D-24C73C8980D9}"/>
            </a:ext>
          </a:extLst>
        </xdr:cNvPr>
        <xdr:cNvCxnSpPr/>
      </xdr:nvCxnSpPr>
      <xdr:spPr>
        <a:xfrm flipV="1">
          <a:off x="1219012" y="4578327"/>
          <a:ext cx="0" cy="2682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582980</xdr:colOff>
      <xdr:row>28</xdr:row>
      <xdr:rowOff>12601</xdr:rowOff>
    </xdr:from>
    <xdr:to>
      <xdr:col>3</xdr:col>
      <xdr:colOff>585823</xdr:colOff>
      <xdr:row>29</xdr:row>
      <xdr:rowOff>111780</xdr:rowOff>
    </xdr:to>
    <xdr:cxnSp macro="">
      <xdr:nvCxnSpPr>
        <xdr:cNvPr id="47" name="Straight Arrow Connector 46">
          <a:extLst>
            <a:ext uri="{FF2B5EF4-FFF2-40B4-BE49-F238E27FC236}">
              <a16:creationId xmlns:a16="http://schemas.microsoft.com/office/drawing/2014/main" id="{9596109C-F64C-41E1-86AB-3C67CB0D3713}"/>
            </a:ext>
          </a:extLst>
        </xdr:cNvPr>
        <xdr:cNvCxnSpPr/>
      </xdr:nvCxnSpPr>
      <xdr:spPr>
        <a:xfrm flipV="1">
          <a:off x="2383205" y="4584601"/>
          <a:ext cx="2843" cy="26110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488791</xdr:colOff>
      <xdr:row>26</xdr:row>
      <xdr:rowOff>45687</xdr:rowOff>
    </xdr:from>
    <xdr:to>
      <xdr:col>2</xdr:col>
      <xdr:colOff>120375</xdr:colOff>
      <xdr:row>27</xdr:row>
      <xdr:rowOff>155504</xdr:rowOff>
    </xdr:to>
    <xdr:grpSp>
      <xdr:nvGrpSpPr>
        <xdr:cNvPr id="48" name="Group 47">
          <a:extLst>
            <a:ext uri="{FF2B5EF4-FFF2-40B4-BE49-F238E27FC236}">
              <a16:creationId xmlns:a16="http://schemas.microsoft.com/office/drawing/2014/main" id="{770E4F79-CF93-4449-884D-119775049E50}"/>
            </a:ext>
          </a:extLst>
        </xdr:cNvPr>
        <xdr:cNvGrpSpPr/>
      </xdr:nvGrpSpPr>
      <xdr:grpSpPr>
        <a:xfrm>
          <a:off x="1088866" y="4293837"/>
          <a:ext cx="231659" cy="271742"/>
          <a:chOff x="3236084" y="3587120"/>
          <a:chExt cx="151299" cy="173326"/>
        </a:xfrm>
        <a:solidFill>
          <a:schemeClr val="bg1"/>
        </a:solidFill>
      </xdr:grpSpPr>
      <xdr:sp macro="" textlink="">
        <xdr:nvSpPr>
          <xdr:cNvPr id="49" name="Isosceles Triangle 48">
            <a:extLst>
              <a:ext uri="{FF2B5EF4-FFF2-40B4-BE49-F238E27FC236}">
                <a16:creationId xmlns:a16="http://schemas.microsoft.com/office/drawing/2014/main" id="{E8EB533A-0578-4AD6-8DEF-34A7E877F9BE}"/>
              </a:ext>
            </a:extLst>
          </xdr:cNvPr>
          <xdr:cNvSpPr/>
        </xdr:nvSpPr>
        <xdr:spPr>
          <a:xfrm>
            <a:off x="3263074" y="3587120"/>
            <a:ext cx="124309" cy="133607"/>
          </a:xfrm>
          <a:prstGeom prst="triangle">
            <a:avLst/>
          </a:prstGeom>
          <a:grp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tx1"/>
              </a:solidFill>
            </a:endParaRPr>
          </a:p>
        </xdr:txBody>
      </xdr:sp>
      <xdr:cxnSp macro="">
        <xdr:nvCxnSpPr>
          <xdr:cNvPr id="50" name="Straight Connector 49">
            <a:extLst>
              <a:ext uri="{FF2B5EF4-FFF2-40B4-BE49-F238E27FC236}">
                <a16:creationId xmlns:a16="http://schemas.microsoft.com/office/drawing/2014/main" id="{1C4F579F-9317-40A8-8CE9-DF7A64255AF0}"/>
              </a:ext>
            </a:extLst>
          </xdr:cNvPr>
          <xdr:cNvCxnSpPr/>
        </xdr:nvCxnSpPr>
        <xdr:spPr>
          <a:xfrm flipH="1">
            <a:off x="3236084" y="3723757"/>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a:extLst>
              <a:ext uri="{FF2B5EF4-FFF2-40B4-BE49-F238E27FC236}">
                <a16:creationId xmlns:a16="http://schemas.microsoft.com/office/drawing/2014/main" id="{89C604F8-6557-47D3-96FF-D775DB6F7CB2}"/>
              </a:ext>
            </a:extLst>
          </xdr:cNvPr>
          <xdr:cNvCxnSpPr/>
        </xdr:nvCxnSpPr>
        <xdr:spPr>
          <a:xfrm flipH="1">
            <a:off x="3265757" y="3723108"/>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a:extLst>
              <a:ext uri="{FF2B5EF4-FFF2-40B4-BE49-F238E27FC236}">
                <a16:creationId xmlns:a16="http://schemas.microsoft.com/office/drawing/2014/main" id="{43801498-C91E-4588-848A-1157EBD80BAE}"/>
              </a:ext>
            </a:extLst>
          </xdr:cNvPr>
          <xdr:cNvCxnSpPr/>
        </xdr:nvCxnSpPr>
        <xdr:spPr>
          <a:xfrm flipH="1">
            <a:off x="3295430" y="3723108"/>
            <a:ext cx="29530"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a:extLst>
              <a:ext uri="{FF2B5EF4-FFF2-40B4-BE49-F238E27FC236}">
                <a16:creationId xmlns:a16="http://schemas.microsoft.com/office/drawing/2014/main" id="{0828FA70-E819-4405-824C-C763D3039C6B}"/>
              </a:ext>
            </a:extLst>
          </xdr:cNvPr>
          <xdr:cNvCxnSpPr/>
        </xdr:nvCxnSpPr>
        <xdr:spPr>
          <a:xfrm flipH="1">
            <a:off x="3325587" y="3723108"/>
            <a:ext cx="29695"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a:extLst>
              <a:ext uri="{FF2B5EF4-FFF2-40B4-BE49-F238E27FC236}">
                <a16:creationId xmlns:a16="http://schemas.microsoft.com/office/drawing/2014/main" id="{593A2AC2-C069-43D3-8501-8492C78DFF32}"/>
              </a:ext>
            </a:extLst>
          </xdr:cNvPr>
          <xdr:cNvCxnSpPr/>
        </xdr:nvCxnSpPr>
        <xdr:spPr>
          <a:xfrm flipH="1">
            <a:off x="3355910" y="3723183"/>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445439</xdr:colOff>
      <xdr:row>26</xdr:row>
      <xdr:rowOff>46942</xdr:rowOff>
    </xdr:from>
    <xdr:to>
      <xdr:col>4</xdr:col>
      <xdr:colOff>77021</xdr:colOff>
      <xdr:row>27</xdr:row>
      <xdr:rowOff>159129</xdr:rowOff>
    </xdr:to>
    <xdr:grpSp>
      <xdr:nvGrpSpPr>
        <xdr:cNvPr id="55" name="Group 54">
          <a:extLst>
            <a:ext uri="{FF2B5EF4-FFF2-40B4-BE49-F238E27FC236}">
              <a16:creationId xmlns:a16="http://schemas.microsoft.com/office/drawing/2014/main" id="{FE3F5660-E87C-4BF0-8BE4-AF42F0B9EBA6}"/>
            </a:ext>
          </a:extLst>
        </xdr:cNvPr>
        <xdr:cNvGrpSpPr/>
      </xdr:nvGrpSpPr>
      <xdr:grpSpPr>
        <a:xfrm>
          <a:off x="2245664" y="4295092"/>
          <a:ext cx="231657" cy="274112"/>
          <a:chOff x="3236084" y="3587120"/>
          <a:chExt cx="151299" cy="173326"/>
        </a:xfrm>
        <a:solidFill>
          <a:schemeClr val="bg1"/>
        </a:solidFill>
      </xdr:grpSpPr>
      <xdr:sp macro="" textlink="">
        <xdr:nvSpPr>
          <xdr:cNvPr id="56" name="Isosceles Triangle 55">
            <a:extLst>
              <a:ext uri="{FF2B5EF4-FFF2-40B4-BE49-F238E27FC236}">
                <a16:creationId xmlns:a16="http://schemas.microsoft.com/office/drawing/2014/main" id="{2F52265D-380F-41AC-9FA5-CB698F36A9BF}"/>
              </a:ext>
            </a:extLst>
          </xdr:cNvPr>
          <xdr:cNvSpPr/>
        </xdr:nvSpPr>
        <xdr:spPr>
          <a:xfrm>
            <a:off x="3263074" y="3587120"/>
            <a:ext cx="124309" cy="133607"/>
          </a:xfrm>
          <a:prstGeom prst="triangle">
            <a:avLst/>
          </a:prstGeom>
          <a:grp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tx1"/>
              </a:solidFill>
            </a:endParaRPr>
          </a:p>
        </xdr:txBody>
      </xdr:sp>
      <xdr:cxnSp macro="">
        <xdr:nvCxnSpPr>
          <xdr:cNvPr id="57" name="Straight Connector 56">
            <a:extLst>
              <a:ext uri="{FF2B5EF4-FFF2-40B4-BE49-F238E27FC236}">
                <a16:creationId xmlns:a16="http://schemas.microsoft.com/office/drawing/2014/main" id="{5D5CA62D-20B4-4410-B8F6-E746431F614E}"/>
              </a:ext>
            </a:extLst>
          </xdr:cNvPr>
          <xdr:cNvCxnSpPr/>
        </xdr:nvCxnSpPr>
        <xdr:spPr>
          <a:xfrm flipH="1">
            <a:off x="3236084" y="3723757"/>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 name="Straight Connector 57">
            <a:extLst>
              <a:ext uri="{FF2B5EF4-FFF2-40B4-BE49-F238E27FC236}">
                <a16:creationId xmlns:a16="http://schemas.microsoft.com/office/drawing/2014/main" id="{C1D1D573-3EE2-4143-AEA0-8C0BDCEB10DB}"/>
              </a:ext>
            </a:extLst>
          </xdr:cNvPr>
          <xdr:cNvCxnSpPr/>
        </xdr:nvCxnSpPr>
        <xdr:spPr>
          <a:xfrm flipH="1">
            <a:off x="3265757" y="3723108"/>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 name="Straight Connector 58">
            <a:extLst>
              <a:ext uri="{FF2B5EF4-FFF2-40B4-BE49-F238E27FC236}">
                <a16:creationId xmlns:a16="http://schemas.microsoft.com/office/drawing/2014/main" id="{BEFFD566-259B-469C-873E-F898ECF29073}"/>
              </a:ext>
            </a:extLst>
          </xdr:cNvPr>
          <xdr:cNvCxnSpPr/>
        </xdr:nvCxnSpPr>
        <xdr:spPr>
          <a:xfrm flipH="1">
            <a:off x="3295430" y="3723108"/>
            <a:ext cx="29530"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 name="Straight Connector 59">
            <a:extLst>
              <a:ext uri="{FF2B5EF4-FFF2-40B4-BE49-F238E27FC236}">
                <a16:creationId xmlns:a16="http://schemas.microsoft.com/office/drawing/2014/main" id="{38A98A82-C3F1-40C5-8F71-F04164DDD7FF}"/>
              </a:ext>
            </a:extLst>
          </xdr:cNvPr>
          <xdr:cNvCxnSpPr/>
        </xdr:nvCxnSpPr>
        <xdr:spPr>
          <a:xfrm flipH="1">
            <a:off x="3325587" y="3723108"/>
            <a:ext cx="29695"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 name="Straight Connector 60">
            <a:extLst>
              <a:ext uri="{FF2B5EF4-FFF2-40B4-BE49-F238E27FC236}">
                <a16:creationId xmlns:a16="http://schemas.microsoft.com/office/drawing/2014/main" id="{25B0E1D5-E454-498A-82ED-CB71B2204681}"/>
              </a:ext>
            </a:extLst>
          </xdr:cNvPr>
          <xdr:cNvCxnSpPr/>
        </xdr:nvCxnSpPr>
        <xdr:spPr>
          <a:xfrm flipH="1">
            <a:off x="3355910" y="3723183"/>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360275</xdr:colOff>
      <xdr:row>26</xdr:row>
      <xdr:rowOff>61851</xdr:rowOff>
    </xdr:from>
    <xdr:to>
      <xdr:col>1</xdr:col>
      <xdr:colOff>583296</xdr:colOff>
      <xdr:row>26</xdr:row>
      <xdr:rowOff>63257</xdr:rowOff>
    </xdr:to>
    <xdr:cxnSp macro="">
      <xdr:nvCxnSpPr>
        <xdr:cNvPr id="62" name="Straight Connector 61">
          <a:extLst>
            <a:ext uri="{FF2B5EF4-FFF2-40B4-BE49-F238E27FC236}">
              <a16:creationId xmlns:a16="http://schemas.microsoft.com/office/drawing/2014/main" id="{9541CD2F-0523-488C-B412-393756990D95}"/>
            </a:ext>
          </a:extLst>
        </xdr:cNvPr>
        <xdr:cNvCxnSpPr/>
      </xdr:nvCxnSpPr>
      <xdr:spPr>
        <a:xfrm flipH="1">
          <a:off x="960350" y="4310001"/>
          <a:ext cx="223021" cy="1406"/>
        </a:xfrm>
        <a:prstGeom prst="line">
          <a:avLst/>
        </a:prstGeom>
        <a:ln>
          <a:solidFill>
            <a:schemeClr val="tx1"/>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146585</xdr:colOff>
      <xdr:row>26</xdr:row>
      <xdr:rowOff>21982</xdr:rowOff>
    </xdr:from>
    <xdr:to>
      <xdr:col>1</xdr:col>
      <xdr:colOff>313592</xdr:colOff>
      <xdr:row>27</xdr:row>
      <xdr:rowOff>39030</xdr:rowOff>
    </xdr:to>
    <xdr:sp macro="" textlink="">
      <xdr:nvSpPr>
        <xdr:cNvPr id="63" name="TextBox 62">
          <a:extLst>
            <a:ext uri="{FF2B5EF4-FFF2-40B4-BE49-F238E27FC236}">
              <a16:creationId xmlns:a16="http://schemas.microsoft.com/office/drawing/2014/main" id="{5240CEB8-2427-4268-AD3E-54C664710272}"/>
            </a:ext>
          </a:extLst>
        </xdr:cNvPr>
        <xdr:cNvSpPr txBox="1"/>
      </xdr:nvSpPr>
      <xdr:spPr>
        <a:xfrm>
          <a:off x="746660" y="4270132"/>
          <a:ext cx="167007" cy="178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H</a:t>
          </a:r>
        </a:p>
      </xdr:txBody>
    </xdr:sp>
    <xdr:clientData/>
  </xdr:twoCellAnchor>
  <xdr:twoCellAnchor>
    <xdr:from>
      <xdr:col>1</xdr:col>
      <xdr:colOff>333228</xdr:colOff>
      <xdr:row>28</xdr:row>
      <xdr:rowOff>100488</xdr:rowOff>
    </xdr:from>
    <xdr:to>
      <xdr:col>2</xdr:col>
      <xdr:colOff>60458</xdr:colOff>
      <xdr:row>30</xdr:row>
      <xdr:rowOff>100965</xdr:rowOff>
    </xdr:to>
    <xdr:sp macro="" textlink="">
      <xdr:nvSpPr>
        <xdr:cNvPr id="64" name="TextBox 63">
          <a:extLst>
            <a:ext uri="{FF2B5EF4-FFF2-40B4-BE49-F238E27FC236}">
              <a16:creationId xmlns:a16="http://schemas.microsoft.com/office/drawing/2014/main" id="{19286914-6085-4DDC-83A6-4A5C29722DA5}"/>
            </a:ext>
          </a:extLst>
        </xdr:cNvPr>
        <xdr:cNvSpPr txBox="1"/>
      </xdr:nvSpPr>
      <xdr:spPr>
        <a:xfrm>
          <a:off x="933303" y="4672488"/>
          <a:ext cx="327305" cy="324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V</a:t>
          </a:r>
          <a:r>
            <a:rPr lang="en-CA" sz="1000" baseline="-25000"/>
            <a:t>A</a:t>
          </a:r>
        </a:p>
      </xdr:txBody>
    </xdr:sp>
    <xdr:clientData/>
  </xdr:twoCellAnchor>
  <xdr:twoCellAnchor>
    <xdr:from>
      <xdr:col>3</xdr:col>
      <xdr:colOff>563455</xdr:colOff>
      <xdr:row>28</xdr:row>
      <xdr:rowOff>98768</xdr:rowOff>
    </xdr:from>
    <xdr:to>
      <xdr:col>4</xdr:col>
      <xdr:colOff>286028</xdr:colOff>
      <xdr:row>30</xdr:row>
      <xdr:rowOff>100966</xdr:rowOff>
    </xdr:to>
    <xdr:sp macro="" textlink="">
      <xdr:nvSpPr>
        <xdr:cNvPr id="65" name="TextBox 64">
          <a:extLst>
            <a:ext uri="{FF2B5EF4-FFF2-40B4-BE49-F238E27FC236}">
              <a16:creationId xmlns:a16="http://schemas.microsoft.com/office/drawing/2014/main" id="{1897D7E4-DB9C-4B77-9DE0-5DFD9FDC7603}"/>
            </a:ext>
          </a:extLst>
        </xdr:cNvPr>
        <xdr:cNvSpPr txBox="1"/>
      </xdr:nvSpPr>
      <xdr:spPr>
        <a:xfrm>
          <a:off x="2363680" y="4670768"/>
          <a:ext cx="322648" cy="3260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V</a:t>
          </a:r>
          <a:r>
            <a:rPr lang="en-CA" sz="1000" baseline="-25000"/>
            <a:t>F</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abbottaerospace.com/services/" TargetMode="External"/><Relationship Id="rId7" Type="http://schemas.openxmlformats.org/officeDocument/2006/relationships/drawing" Target="../drawings/drawing1.xml"/><Relationship Id="rId2" Type="http://schemas.openxmlformats.org/officeDocument/2006/relationships/hyperlink" Target="http://www.abbottaerospace.com/library/xl-viking"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printerSettings" Target="../printerSettings/printerSettings1.bin"/><Relationship Id="rId5" Type="http://schemas.openxmlformats.org/officeDocument/2006/relationships/hyperlink" Target="http://www.abbottaerospace.com/library/subscribe" TargetMode="External"/><Relationship Id="rId4" Type="http://schemas.openxmlformats.org/officeDocument/2006/relationships/hyperlink" Target="http://www.abbottaerospace.com/library/donat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xl-viking.com/" TargetMode="External"/><Relationship Id="rId1" Type="http://schemas.openxmlformats.org/officeDocument/2006/relationships/hyperlink" Target="http://www.abbottaerospace.com/wpdm-package/nasa-tm-x-73305-astronautics-structures-manual-volume-i"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zoomScaleNormal="100" zoomScaleSheetLayoutView="100" workbookViewId="0">
      <selection activeCell="O21" sqref="O21"/>
    </sheetView>
  </sheetViews>
  <sheetFormatPr defaultColWidth="9.140625" defaultRowHeight="15.75" x14ac:dyDescent="0.25"/>
  <cols>
    <col min="1" max="2" width="9.140625" style="17"/>
    <col min="3" max="3" width="10.7109375" style="17" bestFit="1" customWidth="1"/>
    <col min="4" max="11" width="9.140625" style="17"/>
    <col min="12" max="12" width="5.42578125" style="5" customWidth="1"/>
    <col min="13" max="17" width="5.28515625" style="26" customWidth="1"/>
    <col min="18" max="19" width="5.28515625" style="27" customWidth="1"/>
    <col min="20" max="25" width="9.140625" style="29"/>
    <col min="26" max="16384" width="9.140625" style="17"/>
  </cols>
  <sheetData>
    <row r="1" spans="1:25" s="5" customFormat="1" ht="12.75" x14ac:dyDescent="0.2">
      <c r="A1" s="1"/>
      <c r="B1" s="2" t="s">
        <v>1</v>
      </c>
      <c r="C1" s="3" t="s">
        <v>0</v>
      </c>
      <c r="D1" s="1"/>
      <c r="E1" s="1"/>
      <c r="F1" s="2" t="s">
        <v>8</v>
      </c>
      <c r="G1" s="4"/>
      <c r="H1" s="1"/>
      <c r="I1" s="1"/>
      <c r="J1" s="1"/>
      <c r="K1" s="1"/>
      <c r="M1" s="22"/>
      <c r="N1" s="22"/>
      <c r="O1" s="22"/>
      <c r="P1" s="22"/>
      <c r="Q1" s="22"/>
      <c r="R1" s="22"/>
      <c r="S1" s="22"/>
      <c r="T1" s="23"/>
      <c r="U1" s="23"/>
      <c r="V1" s="23"/>
      <c r="W1" s="24"/>
      <c r="X1" s="25"/>
      <c r="Y1" s="23"/>
    </row>
    <row r="2" spans="1:25" s="5" customFormat="1" ht="12.75" x14ac:dyDescent="0.2">
      <c r="A2" s="1"/>
      <c r="B2" s="2" t="s">
        <v>2</v>
      </c>
      <c r="C2" s="3" t="s">
        <v>7</v>
      </c>
      <c r="D2" s="1"/>
      <c r="E2" s="1"/>
      <c r="F2" s="2" t="s">
        <v>5</v>
      </c>
      <c r="G2" s="3"/>
      <c r="H2" s="1"/>
      <c r="I2" s="1"/>
      <c r="J2" s="1"/>
      <c r="K2" s="1"/>
      <c r="M2" s="22"/>
      <c r="N2" s="22"/>
      <c r="O2" s="22"/>
      <c r="P2" s="22"/>
      <c r="Q2" s="22"/>
      <c r="R2" s="22"/>
      <c r="S2" s="22"/>
      <c r="T2" s="23"/>
      <c r="U2" s="23"/>
      <c r="V2" s="23"/>
      <c r="W2" s="24"/>
      <c r="X2" s="25"/>
      <c r="Y2" s="23"/>
    </row>
    <row r="3" spans="1:25" s="5" customFormat="1" ht="12.75" x14ac:dyDescent="0.2">
      <c r="A3" s="1"/>
      <c r="B3" s="2" t="s">
        <v>3</v>
      </c>
      <c r="C3" s="8"/>
      <c r="D3" s="1"/>
      <c r="E3" s="1"/>
      <c r="F3" s="2" t="s">
        <v>4</v>
      </c>
      <c r="G3" s="3"/>
      <c r="H3" s="1"/>
      <c r="I3" s="1"/>
      <c r="J3" s="1"/>
      <c r="K3" s="1"/>
      <c r="M3" s="22"/>
      <c r="N3" s="22"/>
      <c r="O3" s="22"/>
      <c r="P3" s="22"/>
      <c r="Q3" s="22"/>
      <c r="R3" s="22"/>
      <c r="S3" s="22"/>
      <c r="T3" s="23"/>
      <c r="U3" s="23"/>
      <c r="V3" s="23"/>
      <c r="W3" s="24"/>
      <c r="X3" s="25"/>
      <c r="Y3" s="23"/>
    </row>
    <row r="4" spans="1:25" s="5" customFormat="1" ht="12.75" x14ac:dyDescent="0.2">
      <c r="A4" s="1"/>
      <c r="B4" s="2" t="s">
        <v>9</v>
      </c>
      <c r="C4" s="4"/>
      <c r="D4" s="1"/>
      <c r="E4" s="1"/>
      <c r="F4" s="2" t="s">
        <v>10</v>
      </c>
      <c r="G4" s="3" t="s">
        <v>12</v>
      </c>
      <c r="H4" s="1"/>
      <c r="I4" s="1"/>
      <c r="J4" s="1"/>
      <c r="K4" s="1"/>
      <c r="M4" s="22"/>
      <c r="N4" s="22"/>
      <c r="O4" s="22"/>
      <c r="P4" s="22"/>
      <c r="Q4" s="26"/>
      <c r="R4" s="27"/>
      <c r="S4" s="27"/>
      <c r="T4" s="23"/>
      <c r="U4" s="23"/>
      <c r="V4" s="23"/>
      <c r="W4" s="24"/>
      <c r="X4" s="25"/>
      <c r="Y4" s="23"/>
    </row>
    <row r="5" spans="1:25" s="5" customFormat="1" ht="12.75" x14ac:dyDescent="0.2">
      <c r="A5" s="1"/>
      <c r="B5" s="2" t="s">
        <v>11</v>
      </c>
      <c r="C5" s="4"/>
      <c r="D5" s="1"/>
      <c r="E5" s="2"/>
      <c r="F5" s="1"/>
      <c r="G5" s="1"/>
      <c r="H5" s="1"/>
      <c r="I5" s="1"/>
      <c r="J5" s="1"/>
      <c r="K5" s="1"/>
      <c r="M5" s="22"/>
      <c r="N5" s="22"/>
      <c r="O5" s="22"/>
      <c r="P5" s="22"/>
      <c r="Q5" s="26"/>
      <c r="R5" s="27"/>
      <c r="S5" s="27"/>
      <c r="T5" s="23"/>
      <c r="U5" s="23"/>
      <c r="V5" s="23"/>
      <c r="W5" s="24"/>
      <c r="X5" s="25"/>
      <c r="Y5" s="23"/>
    </row>
    <row r="6" spans="1:25" s="5" customFormat="1" ht="12.75" x14ac:dyDescent="0.2">
      <c r="A6" s="1"/>
      <c r="B6" s="1" t="s">
        <v>6</v>
      </c>
      <c r="C6" s="9"/>
      <c r="D6" s="1"/>
      <c r="E6" s="1"/>
      <c r="F6" s="1"/>
      <c r="G6" s="1"/>
      <c r="H6" s="1"/>
      <c r="I6" s="1"/>
      <c r="J6" s="1"/>
      <c r="K6" s="1"/>
      <c r="M6" s="22"/>
      <c r="N6" s="22"/>
      <c r="O6" s="22"/>
      <c r="P6" s="22"/>
      <c r="Q6" s="26"/>
      <c r="R6" s="27"/>
      <c r="S6" s="27"/>
      <c r="T6" s="23"/>
      <c r="U6" s="23"/>
      <c r="V6" s="23"/>
      <c r="W6" s="24"/>
      <c r="X6" s="25"/>
      <c r="Y6" s="23"/>
    </row>
    <row r="7" spans="1:25" s="5" customFormat="1" ht="12.75" x14ac:dyDescent="0.2">
      <c r="A7" s="1"/>
      <c r="B7" s="1"/>
      <c r="C7" s="1"/>
      <c r="D7" s="1"/>
      <c r="E7" s="1"/>
      <c r="F7" s="1"/>
      <c r="G7" s="1"/>
      <c r="H7" s="1"/>
      <c r="I7" s="1"/>
      <c r="J7" s="1"/>
      <c r="K7" s="1"/>
      <c r="M7" s="22"/>
      <c r="N7" s="22"/>
      <c r="O7" s="22"/>
      <c r="P7" s="22"/>
      <c r="Q7" s="26"/>
      <c r="R7" s="27"/>
      <c r="S7" s="27"/>
      <c r="T7" s="23"/>
      <c r="U7" s="23"/>
      <c r="V7" s="23"/>
      <c r="W7" s="24"/>
      <c r="X7" s="25"/>
      <c r="Y7" s="23"/>
    </row>
    <row r="8" spans="1:25" s="5" customFormat="1" ht="12.75" x14ac:dyDescent="0.2">
      <c r="A8" s="16"/>
      <c r="E8" s="6"/>
      <c r="F8" s="7"/>
      <c r="H8" s="10"/>
      <c r="I8" s="6"/>
      <c r="J8" s="11"/>
      <c r="K8" s="12"/>
      <c r="L8" s="13"/>
      <c r="M8" s="22"/>
      <c r="N8" s="22"/>
      <c r="O8" s="22"/>
      <c r="P8" s="22"/>
      <c r="Q8" s="26"/>
      <c r="R8" s="27"/>
      <c r="S8" s="27"/>
      <c r="T8" s="23"/>
      <c r="U8" s="23"/>
      <c r="V8" s="23"/>
      <c r="W8" s="23"/>
      <c r="X8" s="23"/>
      <c r="Y8" s="23"/>
    </row>
    <row r="9" spans="1:25" s="5" customFormat="1" ht="12.75" x14ac:dyDescent="0.2">
      <c r="E9" s="6"/>
      <c r="F9" s="10"/>
      <c r="H9" s="10"/>
      <c r="I9" s="6"/>
      <c r="J9" s="12"/>
      <c r="K9" s="12"/>
      <c r="L9" s="13"/>
      <c r="M9" s="22"/>
      <c r="N9" s="22"/>
      <c r="O9" s="22"/>
      <c r="P9" s="22"/>
      <c r="Q9" s="26"/>
      <c r="R9" s="27"/>
      <c r="S9" s="27"/>
      <c r="T9" s="23"/>
      <c r="U9" s="23"/>
      <c r="V9" s="23"/>
      <c r="W9" s="23"/>
      <c r="X9" s="23"/>
      <c r="Y9" s="23"/>
    </row>
    <row r="10" spans="1:25" s="5" customFormat="1" ht="12.75" x14ac:dyDescent="0.2">
      <c r="E10" s="6"/>
      <c r="F10" s="10"/>
      <c r="H10" s="10"/>
      <c r="I10" s="6"/>
      <c r="J10" s="7"/>
      <c r="K10" s="10"/>
      <c r="L10" s="13"/>
      <c r="M10" s="22"/>
      <c r="N10" s="22"/>
      <c r="O10" s="22"/>
      <c r="P10" s="22"/>
      <c r="Q10" s="26"/>
      <c r="R10" s="27"/>
      <c r="S10" s="27"/>
      <c r="T10" s="23"/>
      <c r="U10" s="23"/>
      <c r="V10" s="23"/>
      <c r="W10" s="23"/>
      <c r="X10" s="23"/>
      <c r="Y10" s="23"/>
    </row>
    <row r="11" spans="1:25" s="5" customFormat="1" ht="12.75" x14ac:dyDescent="0.2">
      <c r="E11" s="6"/>
      <c r="F11" s="10"/>
      <c r="I11" s="14"/>
      <c r="J11" s="7"/>
      <c r="M11" s="22"/>
      <c r="N11" s="22"/>
      <c r="O11" s="22"/>
      <c r="P11" s="22"/>
      <c r="Q11" s="22"/>
      <c r="R11" s="22"/>
      <c r="S11" s="22"/>
      <c r="T11" s="23"/>
      <c r="U11" s="23"/>
      <c r="V11" s="23"/>
      <c r="W11" s="23"/>
      <c r="X11" s="23"/>
      <c r="Y11" s="23"/>
    </row>
    <row r="12" spans="1:25" x14ac:dyDescent="0.25">
      <c r="C12" s="15" t="str">
        <f>G4</f>
        <v>IMPORTANT INFORMATION</v>
      </c>
      <c r="M12" s="22"/>
      <c r="N12" s="22"/>
      <c r="O12" s="22"/>
      <c r="P12" s="22"/>
      <c r="Q12" s="28"/>
      <c r="R12" s="28"/>
      <c r="S12" s="28"/>
    </row>
    <row r="13" spans="1:25" s="5" customFormat="1" ht="12.75" x14ac:dyDescent="0.2">
      <c r="M13" s="22"/>
      <c r="N13" s="22"/>
      <c r="O13" s="22"/>
      <c r="P13" s="22"/>
      <c r="Q13" s="22"/>
      <c r="R13" s="22"/>
      <c r="S13" s="22"/>
      <c r="T13" s="23"/>
      <c r="U13" s="23"/>
      <c r="V13" s="23"/>
      <c r="W13" s="23"/>
      <c r="X13" s="23"/>
      <c r="Y13" s="23"/>
    </row>
    <row r="14" spans="1:25" s="5" customFormat="1" ht="12.75" x14ac:dyDescent="0.2">
      <c r="B14" s="18" t="s">
        <v>13</v>
      </c>
      <c r="M14" s="22"/>
      <c r="N14" s="22"/>
      <c r="O14" s="22"/>
      <c r="P14" s="22"/>
      <c r="Q14" s="22"/>
      <c r="R14" s="22"/>
      <c r="S14" s="22"/>
      <c r="T14" s="23"/>
      <c r="U14" s="23"/>
      <c r="V14" s="23"/>
      <c r="W14" s="23"/>
      <c r="X14" s="23"/>
      <c r="Y14" s="23"/>
    </row>
    <row r="15" spans="1:25" s="5" customFormat="1" ht="12.75" x14ac:dyDescent="0.2">
      <c r="A15" s="19"/>
      <c r="K15" s="19"/>
      <c r="M15" s="26"/>
      <c r="N15" s="26"/>
      <c r="O15" s="26"/>
      <c r="P15" s="26"/>
      <c r="Q15" s="26"/>
      <c r="R15" s="27"/>
      <c r="S15" s="27"/>
      <c r="T15" s="23"/>
      <c r="U15" s="23"/>
      <c r="V15" s="23"/>
      <c r="W15" s="23"/>
      <c r="X15" s="23"/>
      <c r="Y15" s="23"/>
    </row>
    <row r="16" spans="1:25" s="5" customFormat="1" ht="12.75" customHeight="1" x14ac:dyDescent="0.2">
      <c r="B16" s="89" t="s">
        <v>18</v>
      </c>
      <c r="C16" s="89"/>
      <c r="D16" s="89"/>
      <c r="E16" s="89"/>
      <c r="F16" s="89"/>
      <c r="G16" s="89"/>
      <c r="H16" s="89"/>
      <c r="I16" s="89"/>
      <c r="J16" s="89"/>
      <c r="M16" s="26"/>
      <c r="N16" s="26"/>
      <c r="O16" s="26"/>
      <c r="P16" s="26"/>
      <c r="Q16" s="26"/>
      <c r="R16" s="27"/>
      <c r="S16" s="27"/>
      <c r="T16" s="23"/>
      <c r="U16" s="23"/>
      <c r="V16" s="23"/>
      <c r="W16" s="23"/>
      <c r="X16" s="23"/>
      <c r="Y16" s="23"/>
    </row>
    <row r="17" spans="1:25" s="5" customFormat="1" ht="12.75" x14ac:dyDescent="0.2">
      <c r="B17" s="89"/>
      <c r="C17" s="89"/>
      <c r="D17" s="89"/>
      <c r="E17" s="89"/>
      <c r="F17" s="89"/>
      <c r="G17" s="89"/>
      <c r="H17" s="89"/>
      <c r="I17" s="89"/>
      <c r="J17" s="89"/>
      <c r="M17" s="26"/>
      <c r="N17" s="26"/>
      <c r="O17" s="26"/>
      <c r="P17" s="26"/>
      <c r="Q17" s="26"/>
      <c r="R17" s="27"/>
      <c r="S17" s="27"/>
      <c r="T17" s="23"/>
      <c r="U17" s="23"/>
      <c r="V17" s="23"/>
      <c r="W17" s="23"/>
      <c r="X17" s="23"/>
      <c r="Y17" s="23"/>
    </row>
    <row r="18" spans="1:25" s="5" customFormat="1" ht="12.75" x14ac:dyDescent="0.2">
      <c r="B18" s="89"/>
      <c r="C18" s="89"/>
      <c r="D18" s="89"/>
      <c r="E18" s="89"/>
      <c r="F18" s="89"/>
      <c r="G18" s="89"/>
      <c r="H18" s="89"/>
      <c r="I18" s="89"/>
      <c r="J18" s="89"/>
      <c r="M18" s="26"/>
      <c r="N18" s="26"/>
      <c r="O18" s="26"/>
      <c r="P18" s="26"/>
      <c r="Q18" s="26"/>
      <c r="R18" s="27"/>
      <c r="S18" s="27"/>
      <c r="T18" s="23"/>
      <c r="U18" s="23"/>
      <c r="V18" s="23"/>
      <c r="W18" s="23"/>
      <c r="X18" s="23"/>
      <c r="Y18" s="23"/>
    </row>
    <row r="19" spans="1:25" s="5" customFormat="1" ht="12.75" x14ac:dyDescent="0.2">
      <c r="B19" s="89"/>
      <c r="C19" s="89"/>
      <c r="D19" s="89"/>
      <c r="E19" s="89"/>
      <c r="F19" s="89"/>
      <c r="G19" s="89"/>
      <c r="H19" s="89"/>
      <c r="I19" s="89"/>
      <c r="J19" s="89"/>
      <c r="M19" s="26"/>
      <c r="N19" s="26"/>
      <c r="O19" s="26"/>
      <c r="P19" s="26"/>
      <c r="Q19" s="26"/>
      <c r="R19" s="27"/>
      <c r="S19" s="27"/>
      <c r="T19" s="23"/>
      <c r="U19" s="23"/>
      <c r="V19" s="23"/>
      <c r="W19" s="23"/>
      <c r="X19" s="23"/>
      <c r="Y19" s="23"/>
    </row>
    <row r="20" spans="1:25" s="5" customFormat="1" ht="12.75" customHeight="1" x14ac:dyDescent="0.2">
      <c r="A20" s="19"/>
      <c r="B20" s="20" t="s">
        <v>16</v>
      </c>
      <c r="C20" s="19"/>
      <c r="D20" s="19"/>
      <c r="E20" s="19"/>
      <c r="F20" s="19"/>
      <c r="G20" s="19"/>
      <c r="H20" s="19"/>
      <c r="I20" s="19"/>
      <c r="J20" s="19"/>
      <c r="K20" s="19"/>
      <c r="M20" s="26"/>
      <c r="N20" s="26"/>
      <c r="O20" s="26"/>
      <c r="P20" s="26"/>
      <c r="Q20" s="26"/>
      <c r="R20" s="27"/>
      <c r="S20" s="27"/>
      <c r="T20" s="23"/>
      <c r="U20" s="23"/>
      <c r="V20" s="23"/>
      <c r="W20" s="23"/>
      <c r="X20" s="23"/>
      <c r="Y20" s="23"/>
    </row>
    <row r="21" spans="1:25" s="5" customFormat="1" ht="12.75" x14ac:dyDescent="0.2">
      <c r="A21" s="19"/>
      <c r="B21" s="20"/>
      <c r="C21" s="19"/>
      <c r="D21" s="19"/>
      <c r="E21" s="19"/>
      <c r="F21" s="19"/>
      <c r="G21" s="19"/>
      <c r="H21" s="19"/>
      <c r="I21" s="19"/>
      <c r="J21" s="19"/>
      <c r="K21" s="19"/>
      <c r="M21" s="26"/>
      <c r="N21" s="26"/>
      <c r="O21" s="26"/>
      <c r="P21" s="26"/>
      <c r="Q21" s="26"/>
      <c r="R21" s="27"/>
      <c r="S21" s="27"/>
      <c r="T21" s="23"/>
      <c r="U21" s="23"/>
      <c r="V21" s="23"/>
      <c r="W21" s="23"/>
      <c r="X21" s="23"/>
      <c r="Y21" s="23"/>
    </row>
    <row r="22" spans="1:25" s="5" customFormat="1" ht="12.75" customHeight="1" x14ac:dyDescent="0.2">
      <c r="A22" s="19"/>
      <c r="B22" s="89" t="s">
        <v>19</v>
      </c>
      <c r="C22" s="89"/>
      <c r="D22" s="89"/>
      <c r="E22" s="89"/>
      <c r="F22" s="89"/>
      <c r="G22" s="89"/>
      <c r="H22" s="89"/>
      <c r="I22" s="89"/>
      <c r="J22" s="89"/>
      <c r="K22" s="19"/>
      <c r="M22" s="26"/>
      <c r="N22" s="26"/>
      <c r="O22" s="26"/>
      <c r="P22" s="26"/>
      <c r="Q22" s="26"/>
      <c r="R22" s="27"/>
      <c r="S22" s="27"/>
      <c r="T22" s="23"/>
      <c r="U22" s="23"/>
      <c r="V22" s="23"/>
      <c r="W22" s="23"/>
      <c r="X22" s="23"/>
      <c r="Y22" s="23"/>
    </row>
    <row r="23" spans="1:25" s="5" customFormat="1" ht="12.75" x14ac:dyDescent="0.2">
      <c r="A23" s="19"/>
      <c r="B23" s="89"/>
      <c r="C23" s="89"/>
      <c r="D23" s="89"/>
      <c r="E23" s="89"/>
      <c r="F23" s="89"/>
      <c r="G23" s="89"/>
      <c r="H23" s="89"/>
      <c r="I23" s="89"/>
      <c r="J23" s="89"/>
      <c r="K23" s="19"/>
      <c r="M23" s="26"/>
      <c r="N23" s="26"/>
      <c r="O23" s="26"/>
      <c r="P23" s="26"/>
      <c r="Q23" s="26"/>
      <c r="R23" s="27"/>
      <c r="S23" s="30"/>
      <c r="T23" s="23"/>
      <c r="U23" s="23"/>
      <c r="V23" s="23"/>
      <c r="W23" s="23"/>
      <c r="X23" s="23"/>
      <c r="Y23" s="23"/>
    </row>
    <row r="24" spans="1:25" s="5" customFormat="1" ht="12.75" x14ac:dyDescent="0.2">
      <c r="A24" s="19"/>
      <c r="B24" s="89"/>
      <c r="C24" s="89"/>
      <c r="D24" s="89"/>
      <c r="E24" s="89"/>
      <c r="F24" s="89"/>
      <c r="G24" s="89"/>
      <c r="H24" s="89"/>
      <c r="I24" s="89"/>
      <c r="J24" s="89"/>
      <c r="K24" s="19"/>
      <c r="M24" s="26"/>
      <c r="N24" s="26"/>
      <c r="O24" s="26"/>
      <c r="P24" s="26"/>
      <c r="Q24" s="26"/>
      <c r="R24" s="27"/>
      <c r="S24" s="30"/>
      <c r="T24" s="23"/>
      <c r="U24" s="23"/>
      <c r="V24" s="23"/>
      <c r="W24" s="23"/>
      <c r="X24" s="23"/>
      <c r="Y24" s="23"/>
    </row>
    <row r="25" spans="1:25" s="5" customFormat="1" ht="12.75" customHeight="1" x14ac:dyDescent="0.2">
      <c r="A25" s="19"/>
      <c r="B25" s="32"/>
      <c r="C25" s="32"/>
      <c r="D25" s="32"/>
      <c r="E25" s="32"/>
      <c r="F25" s="31" t="s">
        <v>20</v>
      </c>
      <c r="G25" s="32"/>
      <c r="H25" s="32"/>
      <c r="I25" s="32"/>
      <c r="J25" s="32"/>
      <c r="K25" s="19"/>
      <c r="M25" s="26"/>
      <c r="N25" s="26"/>
      <c r="O25" s="26"/>
      <c r="P25" s="26"/>
      <c r="Q25" s="26"/>
      <c r="R25" s="27"/>
      <c r="S25" s="27"/>
      <c r="T25" s="23"/>
      <c r="U25" s="23"/>
      <c r="V25" s="23"/>
      <c r="W25" s="23"/>
      <c r="X25" s="23"/>
      <c r="Y25" s="23"/>
    </row>
    <row r="26" spans="1:25" s="5" customFormat="1" ht="12.75" customHeight="1" x14ac:dyDescent="0.2">
      <c r="A26" s="19"/>
      <c r="B26" s="89" t="s">
        <v>21</v>
      </c>
      <c r="C26" s="89"/>
      <c r="D26" s="89"/>
      <c r="E26" s="89"/>
      <c r="F26" s="89"/>
      <c r="G26" s="89"/>
      <c r="H26" s="89"/>
      <c r="I26" s="89"/>
      <c r="J26" s="89"/>
      <c r="K26" s="19"/>
      <c r="M26" s="26"/>
      <c r="N26" s="26"/>
      <c r="O26" s="26"/>
      <c r="P26" s="26"/>
      <c r="Q26" s="26"/>
      <c r="R26" s="27"/>
      <c r="S26" s="27"/>
      <c r="T26" s="23"/>
      <c r="U26" s="23"/>
      <c r="V26" s="23"/>
      <c r="W26" s="23"/>
      <c r="X26" s="23"/>
      <c r="Y26" s="23"/>
    </row>
    <row r="27" spans="1:25" s="5" customFormat="1" ht="12.75" x14ac:dyDescent="0.2">
      <c r="A27" s="19"/>
      <c r="B27" s="89"/>
      <c r="C27" s="89"/>
      <c r="D27" s="89"/>
      <c r="E27" s="89"/>
      <c r="F27" s="89"/>
      <c r="G27" s="89"/>
      <c r="H27" s="89"/>
      <c r="I27" s="89"/>
      <c r="J27" s="89"/>
      <c r="K27" s="19"/>
      <c r="M27" s="26"/>
      <c r="N27" s="26"/>
      <c r="O27" s="26"/>
      <c r="P27" s="26"/>
      <c r="Q27" s="26"/>
      <c r="R27" s="27"/>
      <c r="S27" s="27"/>
      <c r="T27" s="23"/>
      <c r="U27" s="23"/>
      <c r="V27" s="23"/>
      <c r="W27" s="23"/>
      <c r="X27" s="23"/>
      <c r="Y27" s="23"/>
    </row>
    <row r="28" spans="1:25" s="5" customFormat="1" ht="12.75" x14ac:dyDescent="0.2">
      <c r="A28" s="19"/>
      <c r="B28" s="32"/>
      <c r="C28" s="32"/>
      <c r="D28" s="32"/>
      <c r="E28" s="32"/>
      <c r="F28" s="32"/>
      <c r="G28" s="32"/>
      <c r="H28" s="32"/>
      <c r="I28" s="32"/>
      <c r="J28" s="32"/>
      <c r="K28" s="19"/>
      <c r="M28" s="26"/>
      <c r="N28" s="26"/>
      <c r="O28" s="26"/>
      <c r="P28" s="26"/>
      <c r="Q28" s="26"/>
      <c r="R28" s="27"/>
      <c r="S28" s="27"/>
      <c r="T28" s="23"/>
      <c r="U28" s="23"/>
      <c r="V28" s="23"/>
      <c r="W28" s="23"/>
      <c r="X28" s="23"/>
      <c r="Y28" s="23"/>
    </row>
    <row r="29" spans="1:25" s="5" customFormat="1" ht="12.75" customHeight="1" x14ac:dyDescent="0.2">
      <c r="A29" s="19"/>
      <c r="B29" s="89" t="s">
        <v>22</v>
      </c>
      <c r="C29" s="89"/>
      <c r="D29" s="89"/>
      <c r="E29" s="89"/>
      <c r="F29" s="89"/>
      <c r="G29" s="89"/>
      <c r="H29" s="89"/>
      <c r="I29" s="89"/>
      <c r="J29" s="89"/>
      <c r="K29" s="19"/>
      <c r="M29" s="26"/>
      <c r="N29" s="26"/>
      <c r="O29" s="26"/>
      <c r="P29" s="26"/>
      <c r="Q29" s="26"/>
      <c r="R29" s="27"/>
      <c r="S29" s="27"/>
      <c r="T29" s="23"/>
      <c r="U29" s="23"/>
      <c r="V29" s="23"/>
      <c r="W29" s="23"/>
      <c r="X29" s="23"/>
      <c r="Y29" s="23"/>
    </row>
    <row r="30" spans="1:25" s="5" customFormat="1" ht="12.75" customHeight="1" x14ac:dyDescent="0.2">
      <c r="A30" s="19"/>
      <c r="B30" s="89"/>
      <c r="C30" s="89"/>
      <c r="D30" s="89"/>
      <c r="E30" s="89"/>
      <c r="F30" s="89"/>
      <c r="G30" s="89"/>
      <c r="H30" s="89"/>
      <c r="I30" s="89"/>
      <c r="J30" s="89"/>
      <c r="K30" s="19"/>
      <c r="M30" s="26"/>
      <c r="N30" s="26"/>
      <c r="O30" s="26"/>
      <c r="P30" s="26"/>
      <c r="Q30" s="26"/>
      <c r="R30" s="27"/>
      <c r="S30" s="27"/>
      <c r="T30" s="23"/>
      <c r="U30" s="23"/>
      <c r="V30" s="23"/>
      <c r="W30" s="23"/>
      <c r="X30" s="23"/>
      <c r="Y30" s="23"/>
    </row>
    <row r="31" spans="1:25" s="5" customFormat="1" ht="12.75" customHeight="1" x14ac:dyDescent="0.2">
      <c r="A31" s="19"/>
      <c r="B31" s="89"/>
      <c r="C31" s="89"/>
      <c r="D31" s="89"/>
      <c r="E31" s="89"/>
      <c r="F31" s="89"/>
      <c r="G31" s="89"/>
      <c r="H31" s="89"/>
      <c r="I31" s="89"/>
      <c r="J31" s="89"/>
      <c r="K31" s="19"/>
      <c r="M31" s="26"/>
      <c r="N31" s="26"/>
      <c r="O31" s="26"/>
      <c r="P31" s="26"/>
      <c r="Q31" s="26"/>
      <c r="R31" s="27"/>
      <c r="S31" s="27"/>
      <c r="T31" s="23"/>
      <c r="U31" s="23"/>
      <c r="V31" s="23"/>
      <c r="W31" s="23"/>
      <c r="X31" s="23"/>
      <c r="Y31" s="23"/>
    </row>
    <row r="32" spans="1:25" s="5" customFormat="1" ht="12.75" customHeight="1" x14ac:dyDescent="0.2">
      <c r="A32" s="19"/>
      <c r="B32" s="89"/>
      <c r="C32" s="89"/>
      <c r="D32" s="89"/>
      <c r="E32" s="89"/>
      <c r="F32" s="89"/>
      <c r="G32" s="89"/>
      <c r="H32" s="89"/>
      <c r="I32" s="89"/>
      <c r="J32" s="89"/>
      <c r="K32" s="19"/>
      <c r="M32" s="26"/>
      <c r="N32" s="26"/>
      <c r="O32" s="26"/>
      <c r="P32" s="26"/>
      <c r="Q32" s="26"/>
      <c r="R32" s="27"/>
      <c r="S32" s="27"/>
      <c r="T32" s="23"/>
      <c r="U32" s="23"/>
      <c r="V32" s="23"/>
      <c r="W32" s="23"/>
      <c r="X32" s="23"/>
      <c r="Y32" s="23"/>
    </row>
    <row r="33" spans="1:25" s="5" customFormat="1" ht="12.75" customHeight="1" x14ac:dyDescent="0.2">
      <c r="A33" s="19"/>
      <c r="B33" s="89"/>
      <c r="C33" s="89"/>
      <c r="D33" s="89"/>
      <c r="E33" s="89"/>
      <c r="F33" s="89"/>
      <c r="G33" s="89"/>
      <c r="H33" s="89"/>
      <c r="I33" s="89"/>
      <c r="J33" s="89"/>
      <c r="K33" s="19"/>
      <c r="M33" s="26"/>
      <c r="N33" s="26"/>
      <c r="O33" s="26"/>
      <c r="P33" s="26"/>
      <c r="Q33" s="26"/>
      <c r="R33" s="27"/>
      <c r="S33" s="30"/>
      <c r="T33" s="23"/>
      <c r="U33" s="23"/>
      <c r="V33" s="23"/>
      <c r="W33" s="23"/>
      <c r="X33" s="23"/>
      <c r="Y33" s="23"/>
    </row>
    <row r="34" spans="1:25" s="5" customFormat="1" ht="12.75" x14ac:dyDescent="0.2">
      <c r="A34" s="19"/>
      <c r="B34" s="32"/>
      <c r="C34" s="32"/>
      <c r="D34" s="91" t="s">
        <v>14</v>
      </c>
      <c r="E34" s="91"/>
      <c r="F34" s="91"/>
      <c r="G34" s="91"/>
      <c r="H34" s="91"/>
      <c r="I34" s="32"/>
      <c r="J34" s="32"/>
      <c r="K34" s="19"/>
      <c r="M34" s="26"/>
      <c r="N34" s="26"/>
      <c r="O34" s="26"/>
      <c r="P34" s="26"/>
      <c r="Q34" s="26"/>
      <c r="R34" s="27"/>
      <c r="S34" s="30"/>
      <c r="T34" s="23"/>
      <c r="U34" s="23"/>
      <c r="V34" s="23"/>
      <c r="W34" s="23"/>
      <c r="X34" s="23"/>
      <c r="Y34" s="23"/>
    </row>
    <row r="35" spans="1:25" s="5" customFormat="1" ht="12.75" customHeight="1" x14ac:dyDescent="0.2">
      <c r="A35" s="19"/>
      <c r="B35" s="19"/>
      <c r="C35" s="19"/>
      <c r="I35" s="19"/>
      <c r="J35" s="19"/>
      <c r="K35" s="19"/>
      <c r="M35" s="26"/>
      <c r="N35" s="26"/>
      <c r="O35" s="26"/>
      <c r="P35" s="26"/>
      <c r="Q35" s="26"/>
      <c r="R35" s="27"/>
      <c r="S35" s="27"/>
      <c r="T35" s="23"/>
      <c r="U35" s="23"/>
      <c r="V35" s="23"/>
      <c r="W35" s="23"/>
      <c r="X35" s="23"/>
      <c r="Y35" s="23"/>
    </row>
    <row r="36" spans="1:25" s="5" customFormat="1" ht="12.75" customHeight="1" x14ac:dyDescent="0.2">
      <c r="A36" s="19"/>
      <c r="B36" s="20" t="s">
        <v>15</v>
      </c>
      <c r="C36" s="19"/>
      <c r="D36" s="19"/>
      <c r="E36" s="19"/>
      <c r="F36" s="31"/>
      <c r="G36" s="19"/>
      <c r="H36" s="19"/>
      <c r="I36" s="19"/>
      <c r="J36" s="19"/>
      <c r="K36" s="19"/>
      <c r="M36" s="26"/>
      <c r="N36" s="26"/>
      <c r="O36" s="26"/>
      <c r="P36" s="26"/>
      <c r="Q36" s="26"/>
      <c r="R36" s="27"/>
      <c r="S36" s="27"/>
      <c r="T36" s="23"/>
      <c r="U36" s="23"/>
      <c r="V36" s="23"/>
      <c r="W36" s="23"/>
      <c r="X36" s="23"/>
      <c r="Y36" s="23"/>
    </row>
    <row r="37" spans="1:25" s="5" customFormat="1" ht="12.75" x14ac:dyDescent="0.2">
      <c r="A37" s="19"/>
      <c r="B37" s="20"/>
      <c r="C37" s="19"/>
      <c r="D37" s="19"/>
      <c r="E37" s="19"/>
      <c r="F37" s="31"/>
      <c r="G37" s="19"/>
      <c r="H37" s="19"/>
      <c r="I37" s="19"/>
      <c r="J37" s="19"/>
      <c r="K37" s="19"/>
      <c r="M37" s="26"/>
      <c r="N37" s="26"/>
      <c r="O37" s="26"/>
      <c r="P37" s="26"/>
      <c r="Q37" s="26"/>
      <c r="R37" s="27"/>
      <c r="S37" s="27"/>
      <c r="T37" s="23"/>
      <c r="U37" s="23"/>
      <c r="V37" s="23"/>
      <c r="W37" s="23"/>
      <c r="X37" s="23"/>
      <c r="Y37" s="23"/>
    </row>
    <row r="38" spans="1:25" s="5" customFormat="1" ht="12.75" customHeight="1" x14ac:dyDescent="0.2">
      <c r="A38" s="19"/>
      <c r="B38" s="89" t="s">
        <v>23</v>
      </c>
      <c r="C38" s="89"/>
      <c r="D38" s="89"/>
      <c r="E38" s="89"/>
      <c r="F38" s="89"/>
      <c r="G38" s="89"/>
      <c r="H38" s="89"/>
      <c r="I38" s="89"/>
      <c r="J38" s="89"/>
      <c r="K38" s="19"/>
      <c r="M38" s="26"/>
      <c r="N38" s="26"/>
      <c r="O38" s="26"/>
      <c r="P38" s="26"/>
      <c r="Q38" s="26"/>
      <c r="R38" s="27"/>
      <c r="S38" s="27"/>
      <c r="T38" s="23"/>
      <c r="U38" s="23"/>
      <c r="V38" s="23"/>
      <c r="W38" s="23"/>
      <c r="X38" s="23"/>
      <c r="Y38" s="23"/>
    </row>
    <row r="39" spans="1:25" s="5" customFormat="1" ht="12.75" x14ac:dyDescent="0.2">
      <c r="A39" s="19"/>
      <c r="B39" s="89"/>
      <c r="C39" s="89"/>
      <c r="D39" s="89"/>
      <c r="E39" s="89"/>
      <c r="F39" s="89"/>
      <c r="G39" s="89"/>
      <c r="H39" s="89"/>
      <c r="I39" s="89"/>
      <c r="J39" s="89"/>
      <c r="K39" s="19"/>
      <c r="M39" s="26"/>
      <c r="N39" s="26"/>
      <c r="O39" s="26"/>
      <c r="P39" s="26"/>
      <c r="Q39" s="26"/>
      <c r="R39" s="27"/>
      <c r="S39" s="27"/>
      <c r="T39" s="23"/>
      <c r="U39" s="23"/>
      <c r="V39" s="23"/>
      <c r="W39" s="23"/>
      <c r="X39" s="23"/>
      <c r="Y39" s="23"/>
    </row>
    <row r="40" spans="1:25" s="5" customFormat="1" ht="12.75" x14ac:dyDescent="0.2">
      <c r="A40" s="19"/>
      <c r="B40" s="32"/>
      <c r="C40" s="32"/>
      <c r="D40" s="32"/>
      <c r="E40" s="32"/>
      <c r="F40" s="32"/>
      <c r="G40" s="32"/>
      <c r="H40" s="32"/>
      <c r="I40" s="32"/>
      <c r="J40" s="32"/>
      <c r="K40" s="19"/>
      <c r="M40" s="26"/>
      <c r="N40" s="26"/>
      <c r="O40" s="26"/>
      <c r="P40" s="26"/>
      <c r="Q40" s="26"/>
      <c r="R40" s="27"/>
      <c r="S40" s="27"/>
      <c r="T40" s="23"/>
      <c r="U40" s="23"/>
      <c r="V40" s="23"/>
      <c r="W40" s="23"/>
      <c r="X40" s="23"/>
      <c r="Y40" s="23"/>
    </row>
    <row r="41" spans="1:25" s="5" customFormat="1" ht="12.75" customHeight="1" x14ac:dyDescent="0.2">
      <c r="A41" s="19"/>
      <c r="B41" s="89" t="s">
        <v>24</v>
      </c>
      <c r="C41" s="89"/>
      <c r="D41" s="89"/>
      <c r="E41" s="89"/>
      <c r="F41" s="89"/>
      <c r="G41" s="89"/>
      <c r="H41" s="89"/>
      <c r="I41" s="89"/>
      <c r="J41" s="89"/>
      <c r="K41" s="19"/>
      <c r="M41" s="26"/>
      <c r="N41" s="26"/>
      <c r="O41" s="26"/>
      <c r="P41" s="26"/>
      <c r="Q41" s="26"/>
      <c r="R41" s="27"/>
      <c r="S41" s="27"/>
      <c r="T41" s="23"/>
      <c r="U41" s="23"/>
      <c r="V41" s="23"/>
      <c r="W41" s="23"/>
      <c r="X41" s="23"/>
      <c r="Y41" s="23"/>
    </row>
    <row r="42" spans="1:25" s="5" customFormat="1" ht="12.75" x14ac:dyDescent="0.2">
      <c r="A42" s="19"/>
      <c r="B42" s="89"/>
      <c r="C42" s="89"/>
      <c r="D42" s="89"/>
      <c r="E42" s="89"/>
      <c r="F42" s="89"/>
      <c r="G42" s="89"/>
      <c r="H42" s="89"/>
      <c r="I42" s="89"/>
      <c r="J42" s="89"/>
      <c r="K42" s="19"/>
      <c r="M42" s="26"/>
      <c r="N42" s="26"/>
      <c r="O42" s="26"/>
      <c r="P42" s="26"/>
      <c r="Q42" s="26"/>
      <c r="R42" s="27"/>
      <c r="S42" s="27"/>
      <c r="T42" s="23"/>
      <c r="U42" s="23"/>
      <c r="V42" s="23"/>
      <c r="W42" s="23"/>
      <c r="X42" s="23"/>
      <c r="Y42" s="23"/>
    </row>
    <row r="43" spans="1:25" s="5" customFormat="1" ht="12.75" x14ac:dyDescent="0.2">
      <c r="A43" s="19"/>
      <c r="B43" s="89"/>
      <c r="C43" s="89"/>
      <c r="D43" s="89"/>
      <c r="E43" s="89"/>
      <c r="F43" s="89"/>
      <c r="G43" s="89"/>
      <c r="H43" s="89"/>
      <c r="I43" s="89"/>
      <c r="J43" s="89"/>
      <c r="K43" s="19"/>
      <c r="M43" s="26"/>
      <c r="N43" s="26"/>
      <c r="O43" s="26"/>
      <c r="P43" s="26"/>
      <c r="Q43" s="26"/>
      <c r="R43" s="27"/>
      <c r="S43" s="27"/>
      <c r="T43" s="23"/>
      <c r="U43" s="23"/>
      <c r="V43" s="23"/>
      <c r="W43" s="23"/>
      <c r="X43" s="23"/>
      <c r="Y43" s="23"/>
    </row>
    <row r="44" spans="1:25" s="5" customFormat="1" ht="12.75" customHeight="1" x14ac:dyDescent="0.2">
      <c r="A44" s="19"/>
      <c r="B44" s="32"/>
      <c r="C44" s="32"/>
      <c r="D44" s="32"/>
      <c r="E44" s="32"/>
      <c r="F44" s="32"/>
      <c r="G44" s="32"/>
      <c r="H44" s="32"/>
      <c r="I44" s="32"/>
      <c r="J44" s="32"/>
      <c r="K44" s="19"/>
      <c r="M44" s="26"/>
      <c r="N44" s="26"/>
      <c r="O44" s="26"/>
      <c r="P44" s="26"/>
      <c r="Q44" s="26"/>
      <c r="R44" s="27"/>
      <c r="S44" s="27"/>
      <c r="T44" s="23"/>
      <c r="U44" s="23"/>
      <c r="V44" s="23"/>
      <c r="W44" s="23"/>
      <c r="X44" s="23"/>
      <c r="Y44" s="23"/>
    </row>
    <row r="45" spans="1:25" s="5" customFormat="1" ht="12.75" customHeight="1" x14ac:dyDescent="0.2">
      <c r="A45" s="19"/>
      <c r="B45" s="89" t="s">
        <v>17</v>
      </c>
      <c r="C45" s="89"/>
      <c r="D45" s="89"/>
      <c r="E45" s="89"/>
      <c r="F45" s="89"/>
      <c r="G45" s="89"/>
      <c r="H45" s="89"/>
      <c r="I45" s="89"/>
      <c r="J45" s="89"/>
      <c r="K45" s="19"/>
      <c r="M45" s="26"/>
      <c r="N45" s="26"/>
      <c r="O45" s="26"/>
      <c r="P45" s="26"/>
      <c r="Q45" s="26"/>
      <c r="R45" s="27"/>
      <c r="S45" s="27"/>
      <c r="T45" s="23"/>
      <c r="U45" s="23"/>
      <c r="V45" s="23"/>
      <c r="W45" s="23"/>
      <c r="X45" s="23"/>
      <c r="Y45" s="23"/>
    </row>
    <row r="46" spans="1:25" s="5" customFormat="1" ht="12.75" x14ac:dyDescent="0.2">
      <c r="A46" s="19"/>
      <c r="B46" s="89"/>
      <c r="C46" s="89"/>
      <c r="D46" s="89"/>
      <c r="E46" s="89"/>
      <c r="F46" s="89"/>
      <c r="G46" s="89"/>
      <c r="H46" s="89"/>
      <c r="I46" s="89"/>
      <c r="J46" s="89"/>
      <c r="K46" s="19"/>
      <c r="M46" s="26"/>
      <c r="N46" s="26"/>
      <c r="O46" s="26"/>
      <c r="P46" s="26"/>
      <c r="Q46" s="26"/>
      <c r="R46" s="27"/>
      <c r="S46" s="27"/>
      <c r="T46" s="23"/>
      <c r="U46" s="23"/>
      <c r="V46" s="23"/>
      <c r="W46" s="23"/>
      <c r="X46" s="23"/>
      <c r="Y46" s="23"/>
    </row>
    <row r="47" spans="1:25" s="5" customFormat="1" ht="12.75" x14ac:dyDescent="0.2">
      <c r="A47" s="19"/>
      <c r="B47" s="89"/>
      <c r="C47" s="89"/>
      <c r="D47" s="89"/>
      <c r="E47" s="89"/>
      <c r="F47" s="89"/>
      <c r="G47" s="89"/>
      <c r="H47" s="89"/>
      <c r="I47" s="89"/>
      <c r="J47" s="89"/>
      <c r="K47" s="19"/>
      <c r="M47" s="26"/>
      <c r="N47" s="26"/>
      <c r="O47" s="26"/>
      <c r="P47" s="26"/>
      <c r="Q47" s="26"/>
      <c r="R47" s="27"/>
      <c r="S47" s="27"/>
      <c r="T47" s="23"/>
      <c r="U47" s="23"/>
      <c r="V47" s="23"/>
      <c r="W47" s="23"/>
      <c r="X47" s="23"/>
      <c r="Y47" s="23"/>
    </row>
    <row r="48" spans="1:25" s="5" customFormat="1" ht="12.75" customHeight="1" x14ac:dyDescent="0.2">
      <c r="A48" s="19"/>
      <c r="B48" s="89"/>
      <c r="C48" s="89"/>
      <c r="D48" s="89"/>
      <c r="E48" s="89"/>
      <c r="F48" s="89"/>
      <c r="G48" s="89"/>
      <c r="H48" s="89"/>
      <c r="I48" s="89"/>
      <c r="J48" s="89"/>
      <c r="K48" s="19"/>
      <c r="M48" s="26"/>
      <c r="N48" s="26"/>
      <c r="O48" s="26"/>
      <c r="P48" s="26"/>
      <c r="Q48" s="26"/>
      <c r="R48" s="27"/>
      <c r="S48" s="27"/>
      <c r="T48" s="23"/>
      <c r="U48" s="23"/>
      <c r="V48" s="23"/>
      <c r="W48" s="23"/>
      <c r="X48" s="23"/>
      <c r="Y48" s="23"/>
    </row>
    <row r="49" spans="1:25" s="5" customFormat="1" ht="12.75" x14ac:dyDescent="0.2">
      <c r="A49" s="19"/>
      <c r="B49" s="19" t="s">
        <v>25</v>
      </c>
      <c r="C49" s="19"/>
      <c r="D49" s="19"/>
      <c r="E49" s="19"/>
      <c r="F49" s="19"/>
      <c r="G49" s="19"/>
      <c r="H49" s="19"/>
      <c r="I49" s="19"/>
      <c r="J49" s="19"/>
      <c r="K49" s="19"/>
      <c r="M49" s="26"/>
      <c r="N49" s="26"/>
      <c r="O49" s="26"/>
      <c r="P49" s="26"/>
      <c r="Q49" s="26"/>
      <c r="R49" s="27"/>
      <c r="S49" s="27"/>
      <c r="T49" s="23"/>
      <c r="U49" s="23"/>
      <c r="V49" s="23"/>
      <c r="W49" s="23"/>
      <c r="X49" s="23"/>
      <c r="Y49" s="23"/>
    </row>
    <row r="50" spans="1:25" s="5" customFormat="1" ht="12.75" x14ac:dyDescent="0.2">
      <c r="A50" s="19"/>
      <c r="B50" s="19"/>
      <c r="C50" s="19"/>
      <c r="D50" s="19"/>
      <c r="F50" s="31" t="s">
        <v>26</v>
      </c>
      <c r="G50" s="31"/>
      <c r="H50" s="19"/>
      <c r="I50" s="19"/>
      <c r="J50" s="19"/>
      <c r="K50" s="19"/>
      <c r="M50" s="26"/>
      <c r="N50" s="26"/>
      <c r="O50" s="26"/>
      <c r="P50" s="26"/>
      <c r="Q50" s="26"/>
      <c r="R50" s="27"/>
      <c r="S50" s="27"/>
      <c r="T50" s="23"/>
      <c r="U50" s="23"/>
      <c r="V50" s="23"/>
      <c r="W50" s="23"/>
      <c r="X50" s="23"/>
      <c r="Y50" s="23"/>
    </row>
    <row r="51" spans="1:25" s="5" customFormat="1" ht="12.75" x14ac:dyDescent="0.2">
      <c r="A51" s="19"/>
      <c r="B51" s="19"/>
      <c r="C51" s="19"/>
      <c r="D51" s="19"/>
      <c r="E51" s="19"/>
      <c r="F51" s="19"/>
      <c r="G51" s="19"/>
      <c r="H51" s="19"/>
      <c r="I51" s="19"/>
      <c r="J51" s="19"/>
      <c r="K51" s="19"/>
      <c r="M51" s="26"/>
      <c r="N51" s="26"/>
      <c r="O51" s="26"/>
      <c r="P51" s="26"/>
      <c r="Q51" s="26"/>
      <c r="R51" s="27"/>
      <c r="S51" s="27"/>
      <c r="T51" s="23"/>
      <c r="U51" s="23"/>
      <c r="V51" s="23"/>
      <c r="W51" s="23"/>
      <c r="X51" s="23"/>
      <c r="Y51" s="23"/>
    </row>
    <row r="52" spans="1:25" s="5" customFormat="1" ht="12.75" customHeight="1" x14ac:dyDescent="0.2">
      <c r="A52" s="19"/>
      <c r="B52" s="20" t="s">
        <v>27</v>
      </c>
      <c r="C52" s="19"/>
      <c r="D52" s="19"/>
      <c r="E52" s="19"/>
      <c r="F52" s="19"/>
      <c r="G52" s="19"/>
      <c r="H52" s="19"/>
      <c r="I52" s="19"/>
      <c r="J52" s="19"/>
      <c r="K52" s="19"/>
      <c r="M52" s="26"/>
      <c r="N52" s="26"/>
      <c r="O52" s="26"/>
      <c r="P52" s="26"/>
      <c r="Q52" s="26"/>
      <c r="R52" s="27"/>
      <c r="S52" s="27"/>
      <c r="T52" s="23"/>
      <c r="U52" s="23"/>
      <c r="V52" s="23"/>
      <c r="W52" s="23"/>
      <c r="X52" s="23"/>
      <c r="Y52" s="23"/>
    </row>
    <row r="53" spans="1:25" s="5" customFormat="1" ht="12.75" x14ac:dyDescent="0.2">
      <c r="A53" s="19"/>
      <c r="B53" s="19"/>
      <c r="C53" s="19"/>
      <c r="D53" s="19"/>
      <c r="E53" s="19"/>
      <c r="F53" s="19"/>
      <c r="G53" s="19"/>
      <c r="H53" s="19"/>
      <c r="I53" s="19"/>
      <c r="J53" s="19"/>
      <c r="K53" s="19"/>
      <c r="M53" s="26"/>
      <c r="N53" s="26"/>
      <c r="O53" s="26"/>
      <c r="P53" s="26"/>
      <c r="Q53" s="26"/>
      <c r="R53" s="27"/>
      <c r="S53" s="27"/>
      <c r="T53" s="23"/>
      <c r="U53" s="23"/>
      <c r="V53" s="23"/>
      <c r="W53" s="23"/>
      <c r="X53" s="23"/>
      <c r="Y53" s="23"/>
    </row>
    <row r="54" spans="1:25" s="5" customFormat="1" ht="12.75" customHeight="1" x14ac:dyDescent="0.2">
      <c r="A54" s="19"/>
      <c r="B54" s="90" t="s">
        <v>28</v>
      </c>
      <c r="C54" s="90"/>
      <c r="D54" s="90"/>
      <c r="E54" s="90"/>
      <c r="F54" s="90"/>
      <c r="G54" s="90"/>
      <c r="H54" s="90"/>
      <c r="I54" s="90"/>
      <c r="J54" s="90"/>
      <c r="K54" s="19"/>
      <c r="M54" s="26"/>
      <c r="N54" s="26"/>
      <c r="O54" s="26"/>
      <c r="P54" s="26"/>
      <c r="Q54" s="26"/>
      <c r="R54" s="27"/>
      <c r="S54" s="27"/>
      <c r="T54" s="23"/>
      <c r="U54" s="23"/>
      <c r="V54" s="23"/>
      <c r="W54" s="23"/>
      <c r="X54" s="23"/>
      <c r="Y54" s="23"/>
    </row>
    <row r="55" spans="1:25" s="5" customFormat="1" ht="12.75" x14ac:dyDescent="0.2">
      <c r="A55" s="19"/>
      <c r="B55" s="90"/>
      <c r="C55" s="90"/>
      <c r="D55" s="90"/>
      <c r="E55" s="90"/>
      <c r="F55" s="90"/>
      <c r="G55" s="90"/>
      <c r="H55" s="90"/>
      <c r="I55" s="90"/>
      <c r="J55" s="90"/>
      <c r="K55" s="19"/>
      <c r="M55" s="26"/>
      <c r="N55" s="26"/>
      <c r="O55" s="26"/>
      <c r="P55" s="26"/>
      <c r="Q55" s="26"/>
      <c r="R55" s="27"/>
      <c r="S55" s="27"/>
      <c r="T55" s="23"/>
      <c r="U55" s="23"/>
      <c r="V55" s="23"/>
      <c r="W55" s="23"/>
      <c r="X55" s="23"/>
      <c r="Y55" s="23"/>
    </row>
    <row r="56" spans="1:25" s="5" customFormat="1" ht="12.75" x14ac:dyDescent="0.2">
      <c r="A56" s="19"/>
      <c r="B56" s="90"/>
      <c r="C56" s="90"/>
      <c r="D56" s="90"/>
      <c r="E56" s="90"/>
      <c r="F56" s="90"/>
      <c r="G56" s="90"/>
      <c r="H56" s="90"/>
      <c r="I56" s="90"/>
      <c r="J56" s="90"/>
      <c r="K56" s="19"/>
      <c r="M56" s="26"/>
      <c r="N56" s="26"/>
      <c r="O56" s="26"/>
      <c r="P56" s="26"/>
      <c r="Q56" s="26"/>
      <c r="R56" s="27"/>
      <c r="S56" s="27"/>
      <c r="T56" s="23"/>
      <c r="U56" s="23"/>
      <c r="V56" s="23"/>
      <c r="W56" s="23"/>
      <c r="X56" s="23"/>
      <c r="Y56" s="23"/>
    </row>
    <row r="57" spans="1:25" s="5" customFormat="1" ht="12.75" x14ac:dyDescent="0.2">
      <c r="A57" s="19"/>
      <c r="B57" s="19"/>
      <c r="C57" s="19"/>
      <c r="D57" s="19"/>
      <c r="F57" s="31" t="s">
        <v>29</v>
      </c>
      <c r="G57" s="19"/>
      <c r="H57" s="19"/>
      <c r="I57" s="19"/>
      <c r="J57" s="19"/>
      <c r="K57" s="19"/>
      <c r="M57" s="26"/>
      <c r="N57" s="26"/>
      <c r="O57" s="26"/>
      <c r="P57" s="26"/>
      <c r="Q57" s="26"/>
      <c r="R57" s="27"/>
      <c r="S57" s="27"/>
      <c r="T57" s="23"/>
      <c r="U57" s="23"/>
      <c r="V57" s="23"/>
      <c r="W57" s="23"/>
      <c r="X57" s="23"/>
      <c r="Y57" s="23"/>
    </row>
    <row r="58" spans="1:25" s="5" customFormat="1" ht="12.75" x14ac:dyDescent="0.2">
      <c r="A58" s="19"/>
      <c r="B58" s="19"/>
      <c r="C58" s="19"/>
      <c r="D58" s="19"/>
      <c r="E58" s="19"/>
      <c r="F58" s="19"/>
      <c r="G58" s="19"/>
      <c r="H58" s="19"/>
      <c r="I58" s="19"/>
      <c r="J58" s="19"/>
      <c r="K58" s="19"/>
      <c r="M58" s="26"/>
      <c r="N58" s="26"/>
      <c r="O58" s="26"/>
      <c r="P58" s="26"/>
      <c r="Q58" s="26"/>
      <c r="R58" s="27"/>
      <c r="S58" s="27"/>
      <c r="T58" s="23"/>
      <c r="U58" s="23"/>
      <c r="V58" s="23"/>
      <c r="W58" s="23"/>
      <c r="X58" s="23"/>
      <c r="Y58" s="23"/>
    </row>
    <row r="59" spans="1:25" s="5" customFormat="1" ht="12.75" x14ac:dyDescent="0.2">
      <c r="A59" s="19"/>
      <c r="B59" s="19" t="s">
        <v>30</v>
      </c>
      <c r="C59" s="19"/>
      <c r="D59" s="19"/>
      <c r="E59" s="19"/>
      <c r="F59" s="19"/>
      <c r="G59" s="19"/>
      <c r="H59" s="19"/>
      <c r="I59" s="19"/>
      <c r="J59" s="19"/>
      <c r="K59" s="19"/>
      <c r="M59" s="26"/>
      <c r="N59" s="26"/>
      <c r="O59" s="26"/>
      <c r="P59" s="26"/>
      <c r="Q59" s="26"/>
      <c r="R59" s="27"/>
      <c r="S59" s="27"/>
      <c r="T59" s="23"/>
      <c r="U59" s="23"/>
      <c r="V59" s="23"/>
      <c r="W59" s="23"/>
      <c r="X59" s="23"/>
      <c r="Y59" s="23"/>
    </row>
    <row r="60" spans="1:25" s="5" customFormat="1" ht="12.75" x14ac:dyDescent="0.2">
      <c r="A60" s="19"/>
      <c r="C60" s="19"/>
      <c r="D60" s="19"/>
      <c r="F60" s="31" t="s">
        <v>31</v>
      </c>
      <c r="G60" s="21"/>
      <c r="H60" s="19"/>
      <c r="I60" s="19"/>
      <c r="J60" s="19"/>
      <c r="K60" s="19"/>
      <c r="M60" s="26"/>
      <c r="N60" s="26"/>
      <c r="O60" s="26"/>
      <c r="P60" s="26"/>
      <c r="Q60" s="26"/>
      <c r="R60" s="27"/>
      <c r="S60" s="27"/>
      <c r="T60" s="23"/>
      <c r="U60" s="23"/>
      <c r="V60" s="23"/>
      <c r="W60" s="23"/>
      <c r="X60" s="23"/>
      <c r="Y60" s="23"/>
    </row>
    <row r="61" spans="1:25" s="5" customFormat="1" ht="12.75" x14ac:dyDescent="0.2">
      <c r="A61" s="19"/>
      <c r="J61" s="19"/>
      <c r="K61" s="19"/>
      <c r="M61" s="26"/>
      <c r="N61" s="26"/>
      <c r="O61" s="26"/>
      <c r="P61" s="26"/>
      <c r="Q61" s="26"/>
      <c r="R61" s="27"/>
      <c r="S61" s="27"/>
      <c r="T61" s="23"/>
      <c r="U61" s="23"/>
      <c r="V61" s="23"/>
      <c r="W61" s="23"/>
      <c r="X61" s="23"/>
      <c r="Y61" s="23"/>
    </row>
    <row r="62" spans="1:25" s="5" customFormat="1" ht="12.75" x14ac:dyDescent="0.2">
      <c r="A62" s="19"/>
      <c r="B62" s="19"/>
      <c r="C62" s="19"/>
      <c r="D62" s="19"/>
      <c r="E62" s="19"/>
      <c r="F62" s="19"/>
      <c r="G62" s="19"/>
      <c r="H62" s="19"/>
      <c r="I62" s="19"/>
      <c r="J62" s="19"/>
      <c r="K62" s="19"/>
      <c r="M62" s="26"/>
      <c r="N62" s="26"/>
      <c r="O62" s="26"/>
      <c r="P62" s="26"/>
      <c r="Q62" s="26"/>
      <c r="R62" s="27"/>
      <c r="S62" s="27"/>
      <c r="T62" s="23"/>
      <c r="U62" s="23"/>
      <c r="V62" s="23"/>
      <c r="W62" s="23"/>
      <c r="X62" s="23"/>
      <c r="Y62" s="2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display="www.abbottaerospace.com/library/xl-viking" xr:uid="{00000000-0004-0000-0000-000001000000}"/>
    <hyperlink ref="F60" r:id="rId3" xr:uid="{00000000-0004-0000-0000-000002000000}"/>
    <hyperlink ref="F57" r:id="rId4" display="www.abbottaerospace.com/library/donate" xr:uid="{00000000-0004-0000-0000-000003000000}"/>
    <hyperlink ref="F25" r:id="rId5" display="www.abbottaerospace.com/library/subscribe" xr:uid="{00000000-0004-0000-0000-000004000000}"/>
  </hyperlinks>
  <pageMargins left="0.47244094488188981" right="0.23622047244094491" top="0.31496062992125984" bottom="0.82677165354330717" header="0.31496062992125984" footer="0.47244094488188981"/>
  <pageSetup scale="95" orientation="portrait" r:id="rId6"/>
  <headerFooter alignWithMargins="0">
    <oddFooter>&amp;C&amp;"Arial,Bold"ABBOTT AEROSPACE INC. PROPRIETARY INFORMATION&amp;"Arial,Regular"
Subject to restrictions on the cover or first page</oddFooter>
  </headerFooter>
  <drawing r:id="rId7"/>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3716C-F550-46BD-BC68-08EF497B8E9C}">
  <sheetPr>
    <tabColor indexed="49"/>
  </sheetPr>
  <dimension ref="A1:GC59"/>
  <sheetViews>
    <sheetView tabSelected="1" view="pageBreakPreview" zoomScaleNormal="100" zoomScaleSheetLayoutView="100" workbookViewId="0">
      <selection activeCell="E54" sqref="E54"/>
    </sheetView>
  </sheetViews>
  <sheetFormatPr defaultRowHeight="12.75" x14ac:dyDescent="0.2"/>
  <cols>
    <col min="1" max="11" width="9" style="5" customWidth="1"/>
    <col min="12" max="12" width="4" style="23" customWidth="1"/>
    <col min="13" max="13" width="5.85546875" style="38" customWidth="1"/>
    <col min="14" max="14" width="4.42578125" style="36" customWidth="1"/>
    <col min="15" max="17" width="4.42578125" style="38" customWidth="1"/>
    <col min="18" max="18" width="3.5703125" style="42" customWidth="1"/>
    <col min="19" max="19" width="5.42578125" style="42" customWidth="1"/>
    <col min="20" max="20" width="6.5703125" style="44" customWidth="1"/>
    <col min="21" max="21" width="6.7109375" style="44" customWidth="1"/>
    <col min="22" max="30" width="6.5703125" style="44" customWidth="1"/>
    <col min="31" max="171" width="9.140625" style="13"/>
    <col min="172" max="16384" width="9.140625" style="5"/>
  </cols>
  <sheetData>
    <row r="1" spans="1:185" x14ac:dyDescent="0.2">
      <c r="A1" s="1"/>
      <c r="B1" s="2" t="s">
        <v>1</v>
      </c>
      <c r="C1" s="3" t="s">
        <v>32</v>
      </c>
      <c r="D1" s="1"/>
      <c r="E1" s="1"/>
      <c r="F1" s="2" t="s">
        <v>8</v>
      </c>
      <c r="G1" s="4">
        <f>X1</f>
        <v>1</v>
      </c>
      <c r="H1" s="1"/>
      <c r="I1" s="1"/>
      <c r="J1" s="1"/>
      <c r="K1" s="1"/>
      <c r="L1" s="5"/>
      <c r="M1" s="33" t="s">
        <v>33</v>
      </c>
      <c r="N1" s="33" t="s">
        <v>34</v>
      </c>
      <c r="O1" s="33" t="s">
        <v>35</v>
      </c>
      <c r="P1" s="33" t="s">
        <v>35</v>
      </c>
      <c r="Q1" s="33" t="s">
        <v>35</v>
      </c>
      <c r="R1" s="33" t="s">
        <v>36</v>
      </c>
      <c r="S1" s="34" t="s">
        <v>37</v>
      </c>
      <c r="T1" s="35" t="s">
        <v>38</v>
      </c>
      <c r="U1" s="5"/>
      <c r="V1" s="5"/>
      <c r="W1" s="6" t="s">
        <v>39</v>
      </c>
      <c r="X1" s="7">
        <f>SUM(M:M)</f>
        <v>1</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85" x14ac:dyDescent="0.2">
      <c r="A2" s="1"/>
      <c r="B2" s="2" t="s">
        <v>2</v>
      </c>
      <c r="C2" s="3" t="s">
        <v>0</v>
      </c>
      <c r="D2" s="1"/>
      <c r="E2" s="1"/>
      <c r="F2" s="2" t="s">
        <v>5</v>
      </c>
      <c r="G2" s="3" t="s">
        <v>40</v>
      </c>
      <c r="H2" s="1"/>
      <c r="I2" s="1"/>
      <c r="J2" s="1"/>
      <c r="K2" s="1"/>
      <c r="L2" s="5"/>
      <c r="M2" s="36" t="s">
        <v>41</v>
      </c>
      <c r="N2" s="36" t="s">
        <v>41</v>
      </c>
      <c r="O2" s="36" t="s">
        <v>34</v>
      </c>
      <c r="P2" s="36" t="s">
        <v>34</v>
      </c>
      <c r="Q2" s="36" t="s">
        <v>34</v>
      </c>
      <c r="R2" s="36" t="s">
        <v>41</v>
      </c>
      <c r="S2" s="37" t="s">
        <v>41</v>
      </c>
      <c r="T2" s="38"/>
      <c r="U2" s="5"/>
      <c r="V2" s="5"/>
      <c r="W2" s="6" t="s">
        <v>42</v>
      </c>
      <c r="X2" s="7">
        <f>SUM(N:N)</f>
        <v>0</v>
      </c>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row>
    <row r="3" spans="1:185" x14ac:dyDescent="0.2">
      <c r="A3" s="1"/>
      <c r="B3" s="2" t="s">
        <v>3</v>
      </c>
      <c r="C3" s="8" t="s">
        <v>43</v>
      </c>
      <c r="D3" s="1"/>
      <c r="E3" s="1"/>
      <c r="F3" s="2" t="s">
        <v>4</v>
      </c>
      <c r="G3" s="3" t="s">
        <v>44</v>
      </c>
      <c r="H3" s="1"/>
      <c r="I3" s="1"/>
      <c r="J3" s="1"/>
      <c r="K3" s="1"/>
      <c r="L3" s="5"/>
      <c r="M3" s="36"/>
      <c r="O3" s="36"/>
      <c r="P3" s="36"/>
      <c r="Q3" s="36"/>
      <c r="R3" s="36"/>
      <c r="S3" s="37"/>
      <c r="T3" s="38"/>
      <c r="U3" s="5"/>
      <c r="V3" s="5"/>
      <c r="W3" s="6" t="s">
        <v>45</v>
      </c>
      <c r="X3" s="7">
        <f>SUM(O:O)</f>
        <v>0</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row>
    <row r="4" spans="1:185" x14ac:dyDescent="0.2">
      <c r="A4" s="1"/>
      <c r="B4" s="2" t="s">
        <v>9</v>
      </c>
      <c r="C4" s="4"/>
      <c r="D4" s="1"/>
      <c r="E4" s="1"/>
      <c r="F4" s="2" t="s">
        <v>10</v>
      </c>
      <c r="G4" s="3" t="s">
        <v>46</v>
      </c>
      <c r="H4" s="1"/>
      <c r="I4" s="1"/>
      <c r="J4" s="1"/>
      <c r="K4" s="1"/>
      <c r="L4" s="5"/>
      <c r="M4" s="36"/>
      <c r="O4" s="36"/>
      <c r="P4" s="36"/>
      <c r="Q4" s="39"/>
      <c r="R4" s="40"/>
      <c r="S4" s="41"/>
      <c r="T4" s="38"/>
      <c r="U4" s="5"/>
      <c r="V4" s="5"/>
      <c r="W4" s="6" t="s">
        <v>45</v>
      </c>
      <c r="X4" s="7">
        <f>SUM(P:P)</f>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row>
    <row r="5" spans="1:185" x14ac:dyDescent="0.2">
      <c r="A5" s="1"/>
      <c r="B5" s="2" t="s">
        <v>11</v>
      </c>
      <c r="C5" s="4" t="s">
        <v>47</v>
      </c>
      <c r="D5" s="1"/>
      <c r="E5" s="2"/>
      <c r="F5" s="1"/>
      <c r="G5" s="1"/>
      <c r="H5" s="1"/>
      <c r="I5" s="1"/>
      <c r="J5" s="1"/>
      <c r="K5" s="1"/>
      <c r="L5" s="5"/>
      <c r="M5" s="36"/>
      <c r="O5" s="36"/>
      <c r="P5" s="36"/>
      <c r="Q5" s="39"/>
      <c r="R5" s="40"/>
      <c r="S5" s="41"/>
      <c r="T5" s="38"/>
      <c r="U5" s="5"/>
      <c r="V5" s="5"/>
      <c r="W5" s="6" t="s">
        <v>45</v>
      </c>
      <c r="X5" s="7">
        <f>SUM(Q:Q)</f>
        <v>0</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row>
    <row r="6" spans="1:185" x14ac:dyDescent="0.2">
      <c r="A6" s="1"/>
      <c r="B6" s="1" t="s">
        <v>6</v>
      </c>
      <c r="C6" s="9"/>
      <c r="D6" s="1"/>
      <c r="E6" s="1"/>
      <c r="F6" s="1"/>
      <c r="G6" s="1"/>
      <c r="H6" s="1"/>
      <c r="I6" s="1"/>
      <c r="J6" s="1"/>
      <c r="K6" s="1"/>
      <c r="L6" s="5"/>
      <c r="M6" s="36"/>
      <c r="O6" s="36"/>
      <c r="P6" s="36"/>
      <c r="Q6" s="39"/>
      <c r="R6" s="40"/>
      <c r="S6" s="41"/>
      <c r="T6" s="38"/>
      <c r="U6" s="5"/>
      <c r="V6" s="5"/>
      <c r="W6" s="6" t="s">
        <v>48</v>
      </c>
      <c r="X6" s="7">
        <f>SUM(R:R)</f>
        <v>0</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row>
    <row r="7" spans="1:185" x14ac:dyDescent="0.2">
      <c r="A7" s="1"/>
      <c r="B7" s="1"/>
      <c r="C7" s="1"/>
      <c r="D7" s="1"/>
      <c r="E7" s="1"/>
      <c r="F7" s="1"/>
      <c r="G7" s="1"/>
      <c r="H7" s="1"/>
      <c r="I7" s="1"/>
      <c r="J7" s="1"/>
      <c r="K7" s="1"/>
      <c r="L7" s="5"/>
      <c r="M7" s="36"/>
      <c r="O7" s="36"/>
      <c r="P7" s="36"/>
      <c r="Q7" s="39"/>
      <c r="R7" s="40"/>
      <c r="S7" s="41"/>
      <c r="T7" s="38"/>
      <c r="U7" s="5"/>
      <c r="V7" s="5"/>
      <c r="W7" s="6" t="s">
        <v>49</v>
      </c>
      <c r="X7" s="7">
        <f>SUM(S:S)</f>
        <v>0</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row>
    <row r="8" spans="1:185" x14ac:dyDescent="0.2">
      <c r="A8" s="16"/>
      <c r="E8" s="6" t="s">
        <v>1</v>
      </c>
      <c r="F8" s="7" t="str">
        <f>$C$1</f>
        <v>S. Abbott</v>
      </c>
      <c r="H8" s="10"/>
      <c r="I8" s="6" t="s">
        <v>50</v>
      </c>
      <c r="J8" s="11" t="str">
        <f>$G$2</f>
        <v>AA-SM-026-047</v>
      </c>
      <c r="K8" s="12"/>
      <c r="L8" s="13"/>
      <c r="M8" s="36"/>
      <c r="O8" s="36"/>
      <c r="P8" s="36"/>
      <c r="S8" s="43"/>
      <c r="T8" s="42"/>
      <c r="AD8" s="45"/>
    </row>
    <row r="9" spans="1:185" s="47" customFormat="1" x14ac:dyDescent="0.2">
      <c r="A9" s="5"/>
      <c r="B9" s="5"/>
      <c r="C9" s="5"/>
      <c r="D9" s="5"/>
      <c r="E9" s="6" t="s">
        <v>2</v>
      </c>
      <c r="F9" s="10" t="str">
        <f>$C$2</f>
        <v>R. Abbott</v>
      </c>
      <c r="G9" s="5"/>
      <c r="H9" s="10"/>
      <c r="I9" s="6" t="s">
        <v>51</v>
      </c>
      <c r="J9" s="12" t="str">
        <f>$G$3</f>
        <v>A</v>
      </c>
      <c r="K9" s="12"/>
      <c r="L9" s="13"/>
      <c r="M9" s="36">
        <v>1</v>
      </c>
      <c r="N9" s="36"/>
      <c r="O9" s="36"/>
      <c r="P9" s="36"/>
      <c r="Q9" s="46"/>
      <c r="R9" s="42"/>
      <c r="S9" s="43"/>
      <c r="T9" s="42"/>
      <c r="U9" s="44"/>
      <c r="V9" s="44"/>
      <c r="W9" s="44"/>
      <c r="X9" s="44"/>
      <c r="Y9" s="44"/>
      <c r="Z9" s="44"/>
      <c r="AA9" s="44"/>
      <c r="AB9" s="44"/>
      <c r="AC9" s="44"/>
      <c r="AD9" s="44"/>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row>
    <row r="10" spans="1:185" x14ac:dyDescent="0.2">
      <c r="E10" s="6" t="s">
        <v>3</v>
      </c>
      <c r="F10" s="10" t="str">
        <f>$C$3</f>
        <v>27/08/2017</v>
      </c>
      <c r="H10" s="10"/>
      <c r="I10" s="6" t="s">
        <v>52</v>
      </c>
      <c r="J10" s="7" t="str">
        <f>L10&amp;" of "&amp;$G$1</f>
        <v>1 of 1</v>
      </c>
      <c r="K10" s="10"/>
      <c r="L10" s="13">
        <f>SUM($M$1:M9)</f>
        <v>1</v>
      </c>
      <c r="M10" s="36"/>
      <c r="O10" s="36"/>
      <c r="P10" s="36"/>
      <c r="S10" s="43"/>
      <c r="T10" s="42"/>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row>
    <row r="11" spans="1:185" x14ac:dyDescent="0.2">
      <c r="E11" s="6" t="s">
        <v>53</v>
      </c>
      <c r="F11" s="10" t="str">
        <f>$C$5</f>
        <v>STANDARD SPREADSHEET METHOD</v>
      </c>
      <c r="I11" s="14"/>
      <c r="J11" s="7"/>
      <c r="L11" s="5"/>
      <c r="M11" s="36"/>
      <c r="O11" s="36"/>
      <c r="P11" s="36"/>
      <c r="S11" s="43"/>
      <c r="T11" s="42"/>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row>
    <row r="12" spans="1:185" ht="15.75" x14ac:dyDescent="0.25">
      <c r="A12" s="48"/>
      <c r="B12" s="15" t="str">
        <f>$G$4</f>
        <v>FRAMEWORK ANALYSIS - HORIZONTAL TRIANGLE DIST. LOAD, SIMPLE SUPPORT</v>
      </c>
      <c r="C12" s="48"/>
      <c r="D12" s="48"/>
      <c r="E12" s="48"/>
      <c r="F12" s="48"/>
      <c r="G12" s="48"/>
      <c r="H12" s="48"/>
      <c r="I12" s="48"/>
      <c r="J12" s="48"/>
      <c r="K12" s="48"/>
      <c r="S12" s="43"/>
      <c r="T12" s="42"/>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row>
    <row r="13" spans="1:185" x14ac:dyDescent="0.2">
      <c r="A13" s="49"/>
      <c r="B13" s="92" t="s">
        <v>54</v>
      </c>
      <c r="C13" s="92"/>
      <c r="D13" s="92"/>
      <c r="E13" s="49" t="s">
        <v>55</v>
      </c>
      <c r="S13" s="43"/>
      <c r="T13" s="42"/>
    </row>
    <row r="14" spans="1:185" x14ac:dyDescent="0.2">
      <c r="E14" s="1"/>
      <c r="K14" s="23"/>
    </row>
    <row r="15" spans="1:185" x14ac:dyDescent="0.2">
      <c r="B15" s="1"/>
      <c r="C15" s="50"/>
      <c r="D15" s="1"/>
      <c r="E15" s="1"/>
      <c r="F15" s="10" t="s">
        <v>56</v>
      </c>
      <c r="G15" s="6" t="s">
        <v>57</v>
      </c>
      <c r="H15" s="51">
        <v>10</v>
      </c>
      <c r="I15" s="5" t="s">
        <v>58</v>
      </c>
      <c r="K15" s="23"/>
      <c r="L15" s="38"/>
    </row>
    <row r="16" spans="1:185" x14ac:dyDescent="0.2">
      <c r="B16" s="1"/>
      <c r="C16" s="48"/>
      <c r="D16" s="48"/>
      <c r="E16" s="52"/>
      <c r="F16" s="23"/>
      <c r="G16" s="24" t="s">
        <v>59</v>
      </c>
      <c r="H16" s="53">
        <v>10</v>
      </c>
      <c r="I16" s="23" t="s">
        <v>60</v>
      </c>
      <c r="J16" s="23"/>
      <c r="K16" s="23"/>
      <c r="L16" s="54"/>
    </row>
    <row r="17" spans="1:171" s="38" customFormat="1" x14ac:dyDescent="0.2">
      <c r="A17" s="5"/>
      <c r="B17" s="5"/>
      <c r="C17" s="23"/>
      <c r="D17" s="23"/>
      <c r="E17" s="23"/>
      <c r="F17" s="23"/>
      <c r="G17" s="24" t="s">
        <v>61</v>
      </c>
      <c r="H17" s="55">
        <v>35</v>
      </c>
      <c r="I17" s="23" t="s">
        <v>62</v>
      </c>
      <c r="J17" s="23"/>
      <c r="K17" s="23"/>
      <c r="L17" s="54"/>
      <c r="N17" s="36"/>
      <c r="R17" s="42"/>
      <c r="S17" s="42"/>
      <c r="T17" s="44"/>
      <c r="U17" s="44"/>
      <c r="V17" s="44"/>
      <c r="W17" s="44"/>
      <c r="X17" s="44"/>
      <c r="Y17" s="44"/>
      <c r="Z17" s="44"/>
      <c r="AA17" s="44"/>
      <c r="AB17" s="44"/>
      <c r="AC17" s="44"/>
      <c r="AD17" s="44"/>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row>
    <row r="18" spans="1:171" s="38" customFormat="1" x14ac:dyDescent="0.2">
      <c r="A18" s="5"/>
      <c r="B18" s="5"/>
      <c r="C18" s="23"/>
      <c r="D18" s="23"/>
      <c r="E18" s="23"/>
      <c r="F18" s="23"/>
      <c r="G18" s="56" t="s">
        <v>63</v>
      </c>
      <c r="H18" s="55">
        <v>30</v>
      </c>
      <c r="I18" s="57" t="s">
        <v>60</v>
      </c>
      <c r="J18" s="23"/>
      <c r="K18" s="23"/>
      <c r="L18" s="54"/>
      <c r="N18" s="36"/>
      <c r="R18" s="42"/>
      <c r="S18" s="42"/>
      <c r="T18" s="44"/>
      <c r="U18" s="44"/>
      <c r="V18" s="44"/>
      <c r="W18" s="44"/>
      <c r="X18" s="44"/>
      <c r="Y18" s="44"/>
      <c r="Z18" s="44"/>
      <c r="AA18" s="44"/>
      <c r="AB18" s="44"/>
      <c r="AC18" s="44"/>
      <c r="AD18" s="44"/>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row>
    <row r="19" spans="1:171" s="38" customFormat="1" x14ac:dyDescent="0.2">
      <c r="A19" s="5"/>
      <c r="B19" s="1"/>
      <c r="C19" s="23"/>
      <c r="D19" s="23"/>
      <c r="E19" s="23"/>
      <c r="F19" s="23"/>
      <c r="G19" s="24" t="s">
        <v>64</v>
      </c>
      <c r="H19" s="53">
        <v>10</v>
      </c>
      <c r="I19" s="23" t="s">
        <v>65</v>
      </c>
      <c r="J19" s="23"/>
      <c r="K19" s="23"/>
      <c r="L19" s="54"/>
      <c r="N19" s="36"/>
      <c r="R19" s="42"/>
      <c r="S19" s="42"/>
      <c r="T19" s="44"/>
      <c r="U19" s="44"/>
      <c r="V19" s="44"/>
      <c r="W19" s="44"/>
      <c r="X19" s="44"/>
      <c r="Y19" s="44"/>
      <c r="Z19" s="44"/>
      <c r="AA19" s="44"/>
      <c r="AB19" s="44"/>
      <c r="AC19" s="44"/>
      <c r="AD19" s="44"/>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row>
    <row r="20" spans="1:171" s="38" customFormat="1" x14ac:dyDescent="0.2">
      <c r="A20" s="5"/>
      <c r="B20" s="1"/>
      <c r="C20" s="23"/>
      <c r="D20" s="23"/>
      <c r="E20" s="23"/>
      <c r="F20" s="56"/>
      <c r="G20" s="56"/>
      <c r="H20" s="55"/>
      <c r="I20" s="58"/>
      <c r="J20" s="59"/>
      <c r="K20" s="23"/>
      <c r="L20" s="54"/>
      <c r="N20" s="36"/>
      <c r="R20" s="42"/>
      <c r="S20" s="42"/>
      <c r="T20" s="44"/>
      <c r="U20" s="44"/>
      <c r="V20" s="44"/>
      <c r="W20" s="44"/>
      <c r="X20" s="44"/>
      <c r="Y20" s="44"/>
      <c r="Z20" s="44"/>
      <c r="AA20" s="44"/>
      <c r="AB20" s="44"/>
      <c r="AC20" s="44"/>
      <c r="AD20" s="44"/>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row>
    <row r="21" spans="1:171" s="38" customFormat="1" x14ac:dyDescent="0.2">
      <c r="A21" s="5"/>
      <c r="B21" s="1"/>
      <c r="C21" s="60"/>
      <c r="D21" s="56"/>
      <c r="E21" s="61"/>
      <c r="F21" s="56"/>
      <c r="G21" s="62" t="s">
        <v>66</v>
      </c>
      <c r="H21" s="63">
        <v>5</v>
      </c>
      <c r="I21" s="64" t="s">
        <v>67</v>
      </c>
      <c r="J21" s="48"/>
      <c r="K21" s="23"/>
      <c r="L21" s="54"/>
      <c r="N21" s="36"/>
      <c r="R21" s="42"/>
      <c r="S21" s="42"/>
      <c r="T21" s="44"/>
      <c r="U21" s="44"/>
      <c r="V21" s="44"/>
      <c r="W21" s="44"/>
      <c r="X21" s="44"/>
      <c r="Y21" s="44"/>
      <c r="Z21" s="44"/>
      <c r="AA21" s="44"/>
      <c r="AB21" s="44"/>
      <c r="AC21" s="44"/>
      <c r="AD21" s="44"/>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row>
    <row r="22" spans="1:171" s="38" customFormat="1" x14ac:dyDescent="0.2">
      <c r="A22" s="5"/>
      <c r="B22" s="1"/>
      <c r="C22" s="48"/>
      <c r="D22" s="56"/>
      <c r="E22" s="61"/>
      <c r="F22" s="65"/>
      <c r="G22" s="24" t="s">
        <v>68</v>
      </c>
      <c r="H22" s="55">
        <v>54</v>
      </c>
      <c r="I22" s="23" t="s">
        <v>67</v>
      </c>
      <c r="J22" s="23"/>
      <c r="K22" s="23"/>
      <c r="L22" s="54"/>
      <c r="N22" s="36"/>
      <c r="R22" s="42"/>
      <c r="S22" s="42"/>
      <c r="T22" s="44"/>
      <c r="U22" s="44"/>
      <c r="V22" s="44"/>
      <c r="W22" s="44"/>
      <c r="X22" s="44"/>
      <c r="Y22" s="44"/>
      <c r="Z22" s="44"/>
      <c r="AA22" s="44"/>
      <c r="AB22" s="44"/>
      <c r="AC22" s="44"/>
      <c r="AD22" s="44"/>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row>
    <row r="23" spans="1:171" s="38" customFormat="1" x14ac:dyDescent="0.2">
      <c r="A23" s="5"/>
      <c r="B23" s="1"/>
      <c r="C23" s="48"/>
      <c r="D23" s="23"/>
      <c r="E23" s="23"/>
      <c r="F23" s="23"/>
      <c r="G23" s="23"/>
      <c r="H23" s="23"/>
      <c r="I23" s="23"/>
      <c r="J23" s="23"/>
      <c r="K23" s="23"/>
      <c r="L23" s="54"/>
      <c r="N23" s="36"/>
      <c r="R23" s="42"/>
      <c r="S23" s="42"/>
      <c r="T23" s="44"/>
      <c r="U23" s="44"/>
      <c r="V23" s="44"/>
      <c r="W23" s="44"/>
      <c r="X23" s="44"/>
      <c r="Y23" s="44"/>
      <c r="Z23" s="44"/>
      <c r="AA23" s="44"/>
      <c r="AB23" s="44"/>
      <c r="AC23" s="44"/>
      <c r="AD23" s="44"/>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row>
    <row r="24" spans="1:171" s="38" customFormat="1" x14ac:dyDescent="0.2">
      <c r="A24" s="23"/>
      <c r="B24" s="23"/>
      <c r="C24" s="23"/>
      <c r="D24" s="23"/>
      <c r="E24" s="23"/>
      <c r="F24" s="23"/>
      <c r="G24" s="24" t="s">
        <v>69</v>
      </c>
      <c r="H24" s="66">
        <f>H15+H16</f>
        <v>20</v>
      </c>
      <c r="I24" s="23" t="s">
        <v>60</v>
      </c>
      <c r="J24" s="23"/>
      <c r="K24" s="23"/>
      <c r="L24" s="23"/>
      <c r="N24" s="36"/>
      <c r="R24" s="42"/>
      <c r="S24" s="42"/>
      <c r="T24" s="44"/>
      <c r="U24" s="44"/>
      <c r="V24" s="44"/>
      <c r="W24" s="44"/>
      <c r="X24" s="44"/>
      <c r="Y24" s="44"/>
      <c r="Z24" s="44"/>
      <c r="AA24" s="44"/>
      <c r="AB24" s="44"/>
      <c r="AC24" s="44"/>
      <c r="AD24" s="44"/>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row>
    <row r="25" spans="1:171" s="38" customFormat="1" x14ac:dyDescent="0.2">
      <c r="A25" s="23"/>
      <c r="B25" s="23"/>
      <c r="C25" s="23"/>
      <c r="D25" s="23"/>
      <c r="E25" s="23"/>
      <c r="F25" s="23"/>
      <c r="G25" s="23"/>
      <c r="H25" s="23"/>
      <c r="I25" s="23"/>
      <c r="J25" s="23"/>
      <c r="K25" s="23"/>
      <c r="L25" s="23"/>
      <c r="N25" s="36"/>
      <c r="R25" s="42"/>
      <c r="S25" s="42"/>
      <c r="T25" s="44"/>
      <c r="U25" s="44"/>
      <c r="V25" s="44"/>
      <c r="W25" s="44"/>
      <c r="X25" s="44"/>
      <c r="Y25" s="44"/>
      <c r="Z25" s="44"/>
      <c r="AA25" s="44"/>
      <c r="AB25" s="44"/>
      <c r="AC25" s="44"/>
      <c r="AD25" s="44"/>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row>
    <row r="26" spans="1:171" s="38" customFormat="1" x14ac:dyDescent="0.2">
      <c r="A26" s="23"/>
      <c r="B26" s="23"/>
      <c r="C26" s="23"/>
      <c r="D26" s="23"/>
      <c r="E26" s="23"/>
      <c r="F26" s="23"/>
      <c r="G26" s="24" t="s">
        <v>70</v>
      </c>
      <c r="H26" s="23" t="str">
        <f ca="1">[1]!xlv(H28)</f>
        <v>(L - (a / 3) - (2 × b) / 3)</v>
      </c>
      <c r="I26" s="23"/>
      <c r="J26" s="23"/>
      <c r="K26" s="23"/>
      <c r="L26" s="23"/>
      <c r="N26" s="36"/>
      <c r="R26" s="42"/>
      <c r="S26" s="42"/>
      <c r="T26" s="44"/>
      <c r="U26" s="44"/>
      <c r="V26" s="44"/>
      <c r="W26" s="44"/>
      <c r="X26" s="44"/>
      <c r="Y26" s="44"/>
      <c r="Z26" s="44"/>
      <c r="AA26" s="44"/>
      <c r="AB26" s="44"/>
      <c r="AC26" s="44"/>
      <c r="AD26" s="44"/>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row>
    <row r="27" spans="1:171" s="38" customFormat="1" x14ac:dyDescent="0.2">
      <c r="A27" s="23"/>
      <c r="B27" s="23"/>
      <c r="C27" s="23"/>
      <c r="D27" s="23"/>
      <c r="E27" s="23"/>
      <c r="F27" s="23"/>
      <c r="G27" s="24" t="s">
        <v>71</v>
      </c>
      <c r="H27" s="23" t="str">
        <f>[1]!xln(H28)</f>
        <v>(35 - (10 / 3) - (2 × 20) / 3)</v>
      </c>
      <c r="I27" s="23"/>
      <c r="J27" s="23"/>
      <c r="K27" s="23"/>
      <c r="L27" s="23"/>
      <c r="N27" s="36"/>
      <c r="R27" s="42"/>
      <c r="S27" s="42"/>
      <c r="T27" s="44"/>
      <c r="U27" s="44"/>
      <c r="V27" s="44"/>
      <c r="W27" s="44"/>
      <c r="X27" s="44"/>
      <c r="Y27" s="44"/>
      <c r="Z27" s="44"/>
      <c r="AA27" s="44"/>
      <c r="AB27" s="44"/>
      <c r="AC27" s="44"/>
      <c r="AD27" s="44"/>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row>
    <row r="28" spans="1:171" x14ac:dyDescent="0.2">
      <c r="A28" s="23"/>
      <c r="B28" s="23"/>
      <c r="C28" s="23"/>
      <c r="D28" s="23"/>
      <c r="E28" s="23"/>
      <c r="F28" s="23"/>
      <c r="G28" s="24" t="s">
        <v>70</v>
      </c>
      <c r="H28" s="67">
        <f>(H17-(H15/3)-(2*H24)/3)</f>
        <v>18.333333333333336</v>
      </c>
      <c r="I28" s="23"/>
      <c r="J28" s="23"/>
      <c r="K28" s="23"/>
    </row>
    <row r="29" spans="1:171" s="38" customFormat="1" x14ac:dyDescent="0.2">
      <c r="A29" s="23"/>
      <c r="B29" s="23"/>
      <c r="C29" s="23"/>
      <c r="D29" s="23"/>
      <c r="E29" s="23"/>
      <c r="F29" s="23"/>
      <c r="G29" s="23"/>
      <c r="H29" s="23"/>
      <c r="I29" s="23"/>
      <c r="J29" s="23"/>
      <c r="K29" s="23"/>
      <c r="L29" s="23"/>
      <c r="N29" s="36"/>
      <c r="R29" s="42"/>
      <c r="S29" s="42"/>
      <c r="T29" s="44"/>
      <c r="U29" s="44"/>
      <c r="V29" s="44"/>
      <c r="W29" s="44"/>
      <c r="X29" s="44"/>
      <c r="Y29" s="44"/>
      <c r="Z29" s="44"/>
      <c r="AA29" s="44"/>
      <c r="AB29" s="44"/>
      <c r="AC29" s="44"/>
      <c r="AD29" s="44"/>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row>
    <row r="30" spans="1:171" s="38" customFormat="1" x14ac:dyDescent="0.2">
      <c r="A30" s="23"/>
      <c r="B30" s="23"/>
      <c r="C30" s="23"/>
      <c r="D30" s="23"/>
      <c r="E30" s="23"/>
      <c r="F30" s="23"/>
      <c r="G30" s="23"/>
      <c r="H30" s="23"/>
      <c r="I30" s="23"/>
      <c r="J30" s="23"/>
      <c r="K30" s="23"/>
      <c r="L30" s="23"/>
      <c r="N30" s="36"/>
      <c r="R30" s="42"/>
      <c r="S30" s="42"/>
      <c r="T30" s="44"/>
      <c r="U30" s="44"/>
      <c r="V30" s="44"/>
      <c r="W30" s="44"/>
      <c r="X30" s="44"/>
      <c r="Y30" s="44"/>
      <c r="Z30" s="44"/>
      <c r="AA30" s="44"/>
      <c r="AB30" s="44"/>
      <c r="AC30" s="44"/>
      <c r="AD30" s="44"/>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row>
    <row r="31" spans="1:171" s="38" customFormat="1" x14ac:dyDescent="0.2">
      <c r="A31" s="23"/>
      <c r="B31" s="23"/>
      <c r="C31" s="23"/>
      <c r="D31" s="23"/>
      <c r="E31" s="23"/>
      <c r="F31" s="23"/>
      <c r="G31" s="23"/>
      <c r="H31" s="23"/>
      <c r="I31" s="23"/>
      <c r="J31" s="23"/>
      <c r="K31" s="23"/>
      <c r="L31" s="23"/>
      <c r="N31" s="36"/>
      <c r="R31" s="42"/>
      <c r="S31" s="42"/>
      <c r="T31" s="44"/>
      <c r="U31" s="44"/>
      <c r="V31" s="44"/>
      <c r="W31" s="44"/>
      <c r="X31" s="44"/>
      <c r="Y31" s="44"/>
      <c r="Z31" s="44"/>
      <c r="AA31" s="44"/>
      <c r="AB31" s="44"/>
      <c r="AC31" s="44"/>
      <c r="AD31" s="44"/>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row>
    <row r="32" spans="1:171" s="38" customFormat="1" x14ac:dyDescent="0.2">
      <c r="A32" s="5"/>
      <c r="B32" s="50" t="s">
        <v>72</v>
      </c>
      <c r="C32" s="23"/>
      <c r="D32" s="23"/>
      <c r="E32" s="59"/>
      <c r="F32" s="48"/>
      <c r="G32" s="23"/>
      <c r="H32" s="23"/>
      <c r="I32" s="23"/>
      <c r="J32" s="56"/>
      <c r="K32" s="48"/>
      <c r="L32" s="23"/>
      <c r="N32" s="36"/>
      <c r="R32" s="42"/>
      <c r="S32" s="42"/>
      <c r="T32" s="44"/>
      <c r="U32" s="44"/>
      <c r="V32" s="44"/>
      <c r="W32" s="44"/>
      <c r="X32" s="44"/>
      <c r="Y32" s="44"/>
      <c r="Z32" s="44"/>
      <c r="AA32" s="44"/>
      <c r="AB32" s="44"/>
      <c r="AC32" s="44"/>
      <c r="AD32" s="44"/>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row>
    <row r="33" spans="1:171" s="38" customFormat="1" x14ac:dyDescent="0.2">
      <c r="A33" s="6" t="s">
        <v>73</v>
      </c>
      <c r="B33" s="5" t="str">
        <f ca="1">[1]!xlv(B35)</f>
        <v>(I₂ × h) / (I₁ × L)</v>
      </c>
      <c r="C33" s="68"/>
      <c r="D33" s="23"/>
      <c r="E33" s="23"/>
      <c r="F33" s="23"/>
      <c r="G33" s="23"/>
      <c r="H33" s="23"/>
      <c r="I33" s="23"/>
      <c r="J33" s="23"/>
      <c r="K33" s="23"/>
      <c r="L33" s="23"/>
      <c r="N33" s="36"/>
      <c r="R33" s="42"/>
      <c r="S33" s="42"/>
      <c r="T33" s="44"/>
      <c r="U33" s="44"/>
      <c r="V33" s="44"/>
      <c r="W33" s="44"/>
      <c r="X33" s="44"/>
      <c r="Y33" s="44"/>
      <c r="Z33" s="44"/>
      <c r="AA33" s="44"/>
      <c r="AB33" s="44"/>
      <c r="AC33" s="44"/>
      <c r="AD33" s="44"/>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row>
    <row r="34" spans="1:171" s="23" customFormat="1" x14ac:dyDescent="0.2">
      <c r="A34" s="6" t="s">
        <v>71</v>
      </c>
      <c r="B34" s="5" t="str">
        <f>[1]!xln(B35)</f>
        <v>(54 × 30) / (5 × 35)</v>
      </c>
      <c r="L34" s="54"/>
      <c r="M34" s="38"/>
      <c r="N34" s="42"/>
      <c r="O34" s="42"/>
      <c r="P34" s="44"/>
      <c r="Q34" s="44"/>
      <c r="R34" s="44"/>
      <c r="S34" s="42"/>
      <c r="T34" s="44"/>
      <c r="U34" s="44"/>
      <c r="V34" s="44"/>
      <c r="W34" s="44"/>
      <c r="X34" s="44"/>
      <c r="Y34" s="44"/>
      <c r="Z34" s="44"/>
      <c r="AA34" s="44"/>
      <c r="AB34" s="44"/>
      <c r="AC34" s="44"/>
      <c r="AD34" s="44"/>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row>
    <row r="35" spans="1:171" s="23" customFormat="1" x14ac:dyDescent="0.2">
      <c r="A35" s="6" t="s">
        <v>73</v>
      </c>
      <c r="B35" s="69">
        <f>(H22*H18)/(H21*H17)</f>
        <v>9.257142857142858</v>
      </c>
      <c r="L35" s="54"/>
      <c r="M35" s="38"/>
      <c r="N35" s="42"/>
      <c r="O35" s="42"/>
      <c r="P35" s="44"/>
      <c r="Q35" s="44"/>
      <c r="R35" s="44"/>
      <c r="S35" s="42"/>
      <c r="T35" s="44"/>
      <c r="U35" s="44"/>
      <c r="V35" s="44"/>
      <c r="W35" s="44"/>
      <c r="X35" s="44"/>
      <c r="Y35" s="44"/>
      <c r="Z35" s="44"/>
      <c r="AA35" s="44"/>
      <c r="AB35" s="44"/>
      <c r="AC35" s="44"/>
      <c r="AD35" s="44"/>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row>
    <row r="36" spans="1:171" s="23" customFormat="1" x14ac:dyDescent="0.2">
      <c r="A36" s="5"/>
      <c r="B36" s="5"/>
      <c r="L36" s="54"/>
      <c r="M36" s="38"/>
      <c r="N36" s="42"/>
      <c r="O36" s="42"/>
      <c r="P36" s="44"/>
      <c r="Q36" s="44"/>
      <c r="R36" s="44"/>
      <c r="S36" s="42"/>
      <c r="T36" s="44"/>
      <c r="U36" s="44"/>
      <c r="V36" s="44"/>
      <c r="W36" s="44"/>
      <c r="X36" s="44"/>
      <c r="Y36" s="44"/>
      <c r="Z36" s="44"/>
      <c r="AA36" s="44"/>
      <c r="AB36" s="44"/>
      <c r="AC36" s="44"/>
      <c r="AD36" s="44"/>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row>
    <row r="37" spans="1:171" s="23" customFormat="1" x14ac:dyDescent="0.2">
      <c r="A37" s="70" t="s">
        <v>74</v>
      </c>
      <c r="B37" s="5" t="str">
        <f ca="1">[1]!xlv(B39)</f>
        <v>( - w × c) / (2 × L) × ((d³ / L) + (c² / 9) + (51 × c³ / (810 × L)) + (c² × b / (6 × L)) - (d²))</v>
      </c>
      <c r="C37" s="5"/>
      <c r="D37" s="5"/>
      <c r="E37" s="5"/>
      <c r="F37" s="5"/>
      <c r="G37" s="5"/>
      <c r="H37" s="5"/>
      <c r="I37" s="5"/>
      <c r="J37" s="5"/>
      <c r="K37" s="5"/>
      <c r="L37" s="54"/>
      <c r="M37" s="38"/>
      <c r="N37" s="42"/>
      <c r="O37" s="42"/>
      <c r="P37" s="44"/>
      <c r="Q37" s="44"/>
      <c r="R37" s="44"/>
      <c r="S37" s="42"/>
      <c r="T37" s="44"/>
      <c r="U37" s="44"/>
      <c r="V37" s="44"/>
      <c r="W37" s="44"/>
      <c r="X37" s="44"/>
      <c r="Y37" s="44"/>
      <c r="Z37" s="44"/>
      <c r="AA37" s="44"/>
      <c r="AB37" s="44"/>
      <c r="AC37" s="44"/>
      <c r="AD37" s="44"/>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row>
    <row r="38" spans="1:171" s="23" customFormat="1" x14ac:dyDescent="0.2">
      <c r="A38" s="6" t="s">
        <v>71</v>
      </c>
      <c r="B38" s="5" t="str">
        <f>[1]!xln(B39)</f>
        <v>(-10 × 10) / (2 × 35) × ((18.3³ / 35) + (10² / 9) + (51 × 10³ / (810 × 35)) + (10² × 20 / (6 × 35)) - (18.3²))</v>
      </c>
      <c r="C38" s="71"/>
      <c r="D38" s="71"/>
      <c r="E38" s="5"/>
      <c r="F38" s="5"/>
      <c r="G38" s="5"/>
      <c r="H38" s="72"/>
      <c r="I38" s="5"/>
      <c r="J38" s="5"/>
      <c r="K38" s="5"/>
      <c r="L38" s="54"/>
      <c r="M38" s="38"/>
      <c r="N38" s="42"/>
      <c r="O38" s="42"/>
      <c r="P38" s="44"/>
      <c r="Q38" s="44"/>
      <c r="R38" s="44"/>
      <c r="S38" s="42"/>
      <c r="T38" s="44"/>
      <c r="U38" s="44"/>
      <c r="V38" s="44"/>
      <c r="W38" s="44"/>
      <c r="X38" s="44"/>
      <c r="Y38" s="44"/>
      <c r="Z38" s="44"/>
      <c r="AA38" s="44"/>
      <c r="AB38" s="44"/>
      <c r="AC38" s="44"/>
      <c r="AD38" s="44"/>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row>
    <row r="39" spans="1:171" s="23" customFormat="1" x14ac:dyDescent="0.2">
      <c r="A39" s="70" t="s">
        <v>74</v>
      </c>
      <c r="B39" s="73">
        <f>(-H19*H16)/(2*H17)*((H28^3/H17)+(H16^2/9)+(51*H16^3/(810*H17))+(H16^2*H24/(6*H17))-(H28^2))</f>
        <v>196.59863945578235</v>
      </c>
      <c r="C39" s="5"/>
      <c r="D39" s="5"/>
      <c r="E39" s="74"/>
      <c r="F39" s="1"/>
      <c r="G39" s="5"/>
      <c r="I39" s="5"/>
      <c r="J39" s="5"/>
      <c r="K39" s="5"/>
      <c r="L39" s="54"/>
      <c r="M39" s="38"/>
      <c r="N39" s="42"/>
      <c r="O39" s="42"/>
      <c r="P39" s="44"/>
      <c r="Q39" s="44"/>
      <c r="R39" s="44"/>
      <c r="S39" s="42"/>
      <c r="T39" s="44"/>
      <c r="U39" s="44"/>
      <c r="V39" s="44"/>
      <c r="W39" s="44"/>
      <c r="X39" s="44"/>
      <c r="Y39" s="44"/>
      <c r="Z39" s="44"/>
      <c r="AA39" s="44"/>
      <c r="AB39" s="44"/>
      <c r="AC39" s="44"/>
      <c r="AD39" s="44"/>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row>
    <row r="40" spans="1:171" s="23" customFormat="1" x14ac:dyDescent="0.2">
      <c r="A40" s="5"/>
      <c r="B40" s="5"/>
      <c r="C40" s="5"/>
      <c r="D40" s="5"/>
      <c r="E40" s="5"/>
      <c r="F40" s="5"/>
      <c r="G40" s="5"/>
      <c r="H40" s="5"/>
      <c r="I40" s="72"/>
      <c r="J40" s="56"/>
      <c r="L40" s="54"/>
      <c r="M40" s="38"/>
      <c r="N40" s="42"/>
      <c r="O40" s="42"/>
      <c r="P40" s="44"/>
      <c r="Q40" s="44"/>
      <c r="R40" s="44"/>
      <c r="S40" s="42"/>
      <c r="T40" s="44"/>
      <c r="U40" s="44"/>
      <c r="V40" s="44"/>
      <c r="W40" s="44"/>
      <c r="X40" s="44"/>
      <c r="Y40" s="44"/>
      <c r="Z40" s="44"/>
      <c r="AA40" s="44"/>
      <c r="AB40" s="44"/>
      <c r="AC40" s="44"/>
      <c r="AD40" s="44"/>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c r="FN40" s="13"/>
      <c r="FO40" s="13"/>
    </row>
    <row r="41" spans="1:171" s="23" customFormat="1" x14ac:dyDescent="0.2">
      <c r="A41" s="6" t="s">
        <v>75</v>
      </c>
      <c r="B41" s="23" t="str">
        <f ca="1">[1]!xlv(B44)</f>
        <v>(w × c) / (2 × L) × ((d³ / L) + (c² / 18) + (51 × c³ / (810 × L)) - + (c² × b / (6 × L)) - (2 × d²) + (d × L))</v>
      </c>
      <c r="C41" s="5"/>
      <c r="D41" s="5"/>
      <c r="E41" s="1"/>
      <c r="F41" s="1"/>
      <c r="G41" s="5"/>
      <c r="I41" s="22"/>
      <c r="M41" s="38"/>
      <c r="N41" s="36"/>
      <c r="O41" s="38"/>
      <c r="P41" s="38"/>
      <c r="Q41" s="38"/>
      <c r="R41" s="42"/>
      <c r="S41" s="42"/>
      <c r="T41" s="44"/>
      <c r="U41" s="44"/>
      <c r="V41" s="44"/>
      <c r="W41" s="44"/>
      <c r="X41" s="44"/>
      <c r="Y41" s="44"/>
      <c r="Z41" s="44"/>
      <c r="AA41" s="44"/>
      <c r="AB41" s="44"/>
      <c r="AC41" s="44"/>
      <c r="AD41" s="44"/>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row>
    <row r="42" spans="1:171" s="23" customFormat="1" x14ac:dyDescent="0.2">
      <c r="A42" s="6" t="s">
        <v>71</v>
      </c>
      <c r="B42" s="93" t="str">
        <f>[1]!xln(B44)</f>
        <v>(10 × 10) / (2 × 35) × ((18.3³ / 35) + (10² / 18) + (51 × 10³ / (810 × 35)) -  + (10² × 20 / (6 × 35)) - (2 × 18.3²) + (18.3 × 35))</v>
      </c>
      <c r="C42" s="93"/>
      <c r="D42" s="93"/>
      <c r="E42" s="93"/>
      <c r="F42" s="93"/>
      <c r="G42" s="93"/>
      <c r="H42" s="93"/>
      <c r="I42" s="93"/>
      <c r="J42" s="93"/>
      <c r="K42" s="5"/>
      <c r="M42" s="38"/>
      <c r="N42" s="36"/>
      <c r="O42" s="38"/>
      <c r="P42" s="38"/>
      <c r="Q42" s="38"/>
      <c r="R42" s="42"/>
      <c r="S42" s="42"/>
      <c r="T42" s="44"/>
      <c r="U42" s="44"/>
      <c r="V42" s="44"/>
      <c r="W42" s="44"/>
      <c r="X42" s="44"/>
      <c r="Y42" s="44"/>
      <c r="Z42" s="44"/>
      <c r="AA42" s="44"/>
      <c r="AB42" s="44"/>
      <c r="AC42" s="44"/>
      <c r="AD42" s="44"/>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row>
    <row r="43" spans="1:171" s="23" customFormat="1" x14ac:dyDescent="0.2">
      <c r="B43" s="93"/>
      <c r="C43" s="93"/>
      <c r="D43" s="93"/>
      <c r="E43" s="93"/>
      <c r="F43" s="93"/>
      <c r="G43" s="93"/>
      <c r="H43" s="93"/>
      <c r="I43" s="93"/>
      <c r="J43" s="93"/>
      <c r="M43" s="38"/>
      <c r="N43" s="36"/>
      <c r="O43" s="38"/>
      <c r="P43" s="38"/>
      <c r="Q43" s="38"/>
      <c r="R43" s="42"/>
      <c r="S43" s="42"/>
      <c r="T43" s="44"/>
      <c r="U43" s="44"/>
      <c r="V43" s="44"/>
      <c r="W43" s="44"/>
      <c r="X43" s="44"/>
      <c r="Y43" s="44"/>
      <c r="Z43" s="44"/>
      <c r="AA43" s="44"/>
      <c r="AB43" s="44"/>
      <c r="AC43" s="44"/>
      <c r="AD43" s="44"/>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row>
    <row r="44" spans="1:171" s="23" customFormat="1" x14ac:dyDescent="0.2">
      <c r="A44" s="6" t="s">
        <v>75</v>
      </c>
      <c r="B44" s="69">
        <f>(H19*H16)/(2*H17)*((H28^3/H17)+(H16^2/18)+(51*H16^3/(810*H17))-+(H16^2*H24/(6*H17))-(2*H28^2)+(H28*H17))</f>
        <v>204.76190476190465</v>
      </c>
      <c r="C44" s="5"/>
      <c r="D44" s="5"/>
      <c r="E44" s="5"/>
      <c r="F44" s="1"/>
      <c r="G44" s="5"/>
      <c r="J44" s="22"/>
      <c r="M44" s="38"/>
      <c r="N44" s="36"/>
      <c r="O44" s="38"/>
      <c r="P44" s="38"/>
      <c r="Q44" s="38"/>
      <c r="R44" s="42"/>
      <c r="S44" s="42"/>
      <c r="T44" s="44"/>
      <c r="U44" s="44"/>
      <c r="V44" s="44"/>
      <c r="W44" s="44"/>
      <c r="X44" s="44"/>
      <c r="Y44" s="44"/>
      <c r="Z44" s="44"/>
      <c r="AA44" s="44"/>
      <c r="AB44" s="44"/>
      <c r="AC44" s="44"/>
      <c r="AD44" s="44"/>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row>
    <row r="45" spans="1:171" s="23" customFormat="1" x14ac:dyDescent="0.2">
      <c r="A45" s="5"/>
      <c r="B45" s="5"/>
      <c r="C45" s="5"/>
      <c r="D45" s="5"/>
      <c r="E45" s="5"/>
      <c r="F45" s="5"/>
      <c r="G45" s="5"/>
      <c r="J45" s="22"/>
      <c r="M45" s="38"/>
      <c r="N45" s="36"/>
      <c r="O45" s="38"/>
      <c r="P45" s="38"/>
      <c r="Q45" s="38"/>
      <c r="R45" s="42"/>
      <c r="S45" s="42"/>
      <c r="T45" s="44"/>
      <c r="U45" s="44"/>
      <c r="V45" s="44"/>
      <c r="W45" s="44"/>
      <c r="X45" s="44"/>
      <c r="Y45" s="44"/>
      <c r="Z45" s="44"/>
      <c r="AA45" s="44"/>
      <c r="AB45" s="44"/>
      <c r="AC45" s="44"/>
      <c r="AD45" s="44"/>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row>
    <row r="46" spans="1:171" s="23" customFormat="1" x14ac:dyDescent="0.2">
      <c r="A46" s="2" t="s">
        <v>76</v>
      </c>
      <c r="B46" s="75" t="str">
        <f ca="1">[1]!xlv(B48)</f>
        <v>(w × c × d) / (2 × L)</v>
      </c>
      <c r="C46" s="5"/>
      <c r="D46" s="72"/>
      <c r="E46" s="70"/>
      <c r="F46" s="5"/>
      <c r="G46" s="5"/>
      <c r="J46" s="22"/>
      <c r="M46" s="38"/>
      <c r="N46" s="36"/>
      <c r="O46" s="38"/>
      <c r="P46" s="38"/>
      <c r="Q46" s="38"/>
      <c r="R46" s="42"/>
      <c r="S46" s="42"/>
      <c r="T46" s="44"/>
      <c r="U46" s="44"/>
      <c r="V46" s="44"/>
      <c r="W46" s="44"/>
      <c r="X46" s="44"/>
      <c r="Y46" s="44"/>
      <c r="Z46" s="44"/>
      <c r="AA46" s="44"/>
      <c r="AB46" s="44"/>
      <c r="AC46" s="44"/>
      <c r="AD46" s="44"/>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c r="FN46" s="13"/>
      <c r="FO46" s="13"/>
    </row>
    <row r="47" spans="1:171" s="23" customFormat="1" x14ac:dyDescent="0.2">
      <c r="A47" s="6" t="s">
        <v>71</v>
      </c>
      <c r="B47" s="69" t="str">
        <f>[1]!xln(B48)</f>
        <v>(10 × 10 × 18.3) / (2 × 35)</v>
      </c>
      <c r="C47" s="5"/>
      <c r="D47" s="72"/>
      <c r="E47" s="70"/>
      <c r="F47" s="5"/>
      <c r="G47" s="5"/>
      <c r="J47" s="22"/>
      <c r="M47" s="38"/>
      <c r="N47" s="36"/>
      <c r="O47" s="38"/>
      <c r="P47" s="38"/>
      <c r="Q47" s="38"/>
      <c r="R47" s="42"/>
      <c r="S47" s="42"/>
      <c r="T47" s="44"/>
      <c r="U47" s="44"/>
      <c r="V47" s="44"/>
      <c r="W47" s="44"/>
      <c r="X47" s="44"/>
      <c r="Y47" s="44"/>
      <c r="Z47" s="44"/>
      <c r="AA47" s="44"/>
      <c r="AB47" s="44"/>
      <c r="AC47" s="44"/>
      <c r="AD47" s="44"/>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row>
    <row r="48" spans="1:171" s="23" customFormat="1" x14ac:dyDescent="0.2">
      <c r="A48" s="2" t="s">
        <v>76</v>
      </c>
      <c r="B48" s="69">
        <f>(H19*H16*H28)/(2*H17)</f>
        <v>26.190476190476193</v>
      </c>
      <c r="C48" s="5" t="s">
        <v>77</v>
      </c>
      <c r="D48" s="5"/>
      <c r="E48" s="5"/>
      <c r="F48" s="5"/>
      <c r="G48" s="5"/>
      <c r="H48" s="5"/>
      <c r="I48" s="5"/>
      <c r="J48" s="5"/>
      <c r="K48" s="5"/>
      <c r="M48" s="38"/>
      <c r="N48" s="36"/>
      <c r="O48" s="38"/>
      <c r="P48" s="38"/>
      <c r="Q48" s="38"/>
      <c r="R48" s="42"/>
      <c r="S48" s="42"/>
      <c r="T48" s="44"/>
      <c r="U48" s="44"/>
      <c r="V48" s="44"/>
      <c r="W48" s="44"/>
      <c r="X48" s="44"/>
      <c r="Y48" s="44"/>
      <c r="Z48" s="44"/>
      <c r="AA48" s="44"/>
      <c r="AB48" s="44"/>
      <c r="AC48" s="44"/>
      <c r="AD48" s="44"/>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row>
    <row r="49" spans="1:185" s="23" customFormat="1" x14ac:dyDescent="0.2">
      <c r="A49" s="5"/>
      <c r="B49" s="5"/>
      <c r="C49" s="5"/>
      <c r="D49" s="5"/>
      <c r="E49" s="5"/>
      <c r="F49" s="5"/>
      <c r="G49" s="5"/>
      <c r="H49" s="5"/>
      <c r="I49" s="5"/>
      <c r="J49" s="5"/>
      <c r="K49" s="5"/>
      <c r="M49" s="38"/>
      <c r="N49" s="36"/>
      <c r="O49" s="38"/>
      <c r="P49" s="38"/>
      <c r="Q49" s="38"/>
      <c r="R49" s="42"/>
      <c r="S49" s="42"/>
      <c r="T49" s="44"/>
      <c r="U49" s="44"/>
      <c r="V49" s="44"/>
      <c r="W49" s="44"/>
      <c r="X49" s="44"/>
      <c r="Y49" s="44"/>
      <c r="Z49" s="44"/>
      <c r="AA49" s="44"/>
      <c r="AB49" s="44"/>
      <c r="AC49" s="44"/>
      <c r="AD49" s="44"/>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row>
    <row r="50" spans="1:185" s="23" customFormat="1" ht="14.25" x14ac:dyDescent="0.25">
      <c r="A50" s="2" t="s">
        <v>78</v>
      </c>
      <c r="B50" s="5" t="str">
        <f ca="1">[1]!xlv(B52)</f>
        <v>(w × c) / 2 - (VA)</v>
      </c>
      <c r="C50" s="5"/>
      <c r="D50" s="5"/>
      <c r="E50" s="5"/>
      <c r="F50" s="5"/>
      <c r="G50" s="5"/>
      <c r="H50" s="5"/>
      <c r="I50" s="5"/>
      <c r="J50" s="5"/>
      <c r="K50" s="5"/>
      <c r="M50" s="38"/>
      <c r="N50" s="36"/>
      <c r="O50" s="38"/>
      <c r="P50" s="38"/>
      <c r="Q50" s="38"/>
      <c r="R50" s="42"/>
      <c r="S50" s="42"/>
      <c r="T50" s="44"/>
      <c r="U50" s="44"/>
      <c r="V50" s="44"/>
      <c r="W50" s="44"/>
      <c r="X50" s="44"/>
      <c r="Y50" s="44"/>
      <c r="Z50" s="44"/>
      <c r="AA50" s="44"/>
      <c r="AB50" s="44"/>
      <c r="AC50" s="44"/>
      <c r="AD50" s="44"/>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5"/>
      <c r="FQ50" s="5"/>
      <c r="FR50" s="5"/>
      <c r="FS50" s="5"/>
      <c r="FT50" s="5"/>
      <c r="FU50" s="5"/>
      <c r="FV50" s="5"/>
      <c r="FW50" s="5"/>
      <c r="FX50" s="5"/>
      <c r="FY50" s="5"/>
      <c r="FZ50" s="5"/>
      <c r="GA50" s="5"/>
      <c r="GB50" s="5"/>
      <c r="GC50" s="5"/>
    </row>
    <row r="51" spans="1:185" s="23" customFormat="1" x14ac:dyDescent="0.2">
      <c r="A51" s="6" t="s">
        <v>71</v>
      </c>
      <c r="B51" s="5" t="str">
        <f>[1]!xln(B52)</f>
        <v>(10 × 10) / 2 - (26.2)</v>
      </c>
      <c r="C51" s="5"/>
      <c r="D51" s="5"/>
      <c r="E51" s="5"/>
      <c r="F51" s="5"/>
      <c r="G51" s="5"/>
      <c r="H51" s="5"/>
      <c r="I51" s="5"/>
      <c r="J51" s="5"/>
      <c r="K51" s="5"/>
      <c r="M51" s="38"/>
      <c r="N51" s="36"/>
      <c r="O51" s="38"/>
      <c r="P51" s="38"/>
      <c r="Q51" s="38"/>
      <c r="R51" s="42"/>
      <c r="S51" s="42"/>
      <c r="T51" s="44"/>
      <c r="U51" s="44"/>
      <c r="V51" s="44"/>
      <c r="W51" s="44"/>
      <c r="X51" s="44"/>
      <c r="Y51" s="44"/>
      <c r="Z51" s="44"/>
      <c r="AA51" s="44"/>
      <c r="AB51" s="44"/>
      <c r="AC51" s="44"/>
      <c r="AD51" s="44"/>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5"/>
      <c r="FQ51" s="5"/>
      <c r="FR51" s="5"/>
      <c r="FS51" s="5"/>
      <c r="FT51" s="5"/>
      <c r="FU51" s="5"/>
      <c r="FV51" s="5"/>
      <c r="FW51" s="5"/>
      <c r="FX51" s="5"/>
      <c r="FY51" s="5"/>
      <c r="FZ51" s="5"/>
      <c r="GA51" s="5"/>
      <c r="GB51" s="5"/>
      <c r="GC51" s="5"/>
    </row>
    <row r="52" spans="1:185" s="23" customFormat="1" ht="14.25" x14ac:dyDescent="0.25">
      <c r="A52" s="2" t="s">
        <v>78</v>
      </c>
      <c r="B52" s="76">
        <f>(H19*H16)/2-(B48)</f>
        <v>23.809523809523807</v>
      </c>
      <c r="C52" s="5" t="s">
        <v>77</v>
      </c>
      <c r="D52" s="5"/>
      <c r="E52" s="5"/>
      <c r="F52" s="5"/>
      <c r="G52" s="5"/>
      <c r="H52" s="5"/>
      <c r="I52" s="5"/>
      <c r="J52" s="5"/>
      <c r="K52" s="5"/>
      <c r="M52" s="38"/>
      <c r="N52" s="36"/>
      <c r="O52" s="38"/>
      <c r="P52" s="38"/>
      <c r="Q52" s="38"/>
      <c r="R52" s="42"/>
      <c r="S52" s="42"/>
      <c r="T52" s="44"/>
      <c r="U52" s="44"/>
      <c r="V52" s="44"/>
      <c r="W52" s="44"/>
      <c r="X52" s="44"/>
      <c r="Y52" s="44"/>
      <c r="Z52" s="44"/>
      <c r="AA52" s="44"/>
      <c r="AB52" s="44"/>
      <c r="AC52" s="44"/>
      <c r="AD52" s="44"/>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5"/>
      <c r="FQ52" s="5"/>
      <c r="FR52" s="5"/>
      <c r="FS52" s="5"/>
      <c r="FT52" s="5"/>
      <c r="FU52" s="5"/>
      <c r="FV52" s="5"/>
      <c r="FW52" s="5"/>
      <c r="FX52" s="5"/>
      <c r="FY52" s="5"/>
      <c r="FZ52" s="5"/>
      <c r="GA52" s="5"/>
      <c r="GB52" s="5"/>
      <c r="GC52" s="5"/>
    </row>
    <row r="53" spans="1:185" s="23" customFormat="1" x14ac:dyDescent="0.2">
      <c r="A53" s="5"/>
      <c r="B53" s="5"/>
      <c r="C53" s="5"/>
      <c r="D53" s="5"/>
      <c r="E53" s="5"/>
      <c r="F53" s="5"/>
      <c r="G53" s="5"/>
      <c r="H53" s="5"/>
      <c r="I53" s="5"/>
      <c r="J53" s="5"/>
      <c r="K53" s="5"/>
      <c r="M53" s="38"/>
      <c r="N53" s="36"/>
      <c r="O53" s="38"/>
      <c r="P53" s="38"/>
      <c r="Q53" s="38"/>
      <c r="R53" s="42"/>
      <c r="S53" s="42"/>
      <c r="T53" s="44"/>
      <c r="U53" s="44"/>
      <c r="V53" s="44"/>
      <c r="W53" s="44"/>
      <c r="X53" s="44"/>
      <c r="Y53" s="44"/>
      <c r="Z53" s="44"/>
      <c r="AA53" s="44"/>
      <c r="AB53" s="44"/>
      <c r="AC53" s="44"/>
      <c r="AD53" s="44"/>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5"/>
      <c r="FQ53" s="5"/>
      <c r="FR53" s="5"/>
      <c r="FS53" s="5"/>
      <c r="FT53" s="5"/>
      <c r="FU53" s="5"/>
      <c r="FV53" s="5"/>
      <c r="FW53" s="5"/>
      <c r="FX53" s="5"/>
      <c r="FY53" s="5"/>
      <c r="FZ53" s="5"/>
      <c r="GA53" s="5"/>
      <c r="GB53" s="5"/>
      <c r="GC53" s="5"/>
    </row>
    <row r="54" spans="1:185" s="23" customFormat="1" x14ac:dyDescent="0.2">
      <c r="A54" s="2" t="s">
        <v>79</v>
      </c>
      <c r="B54" s="75" t="str">
        <f ca="1">[1]!xlv(B56)</f>
        <v>3 / (2 × h) × (X₃ + X₄) / (2 × K + 3)</v>
      </c>
      <c r="C54" s="5"/>
      <c r="D54" s="5"/>
      <c r="E54" s="5"/>
      <c r="F54" s="5"/>
      <c r="G54" s="5"/>
      <c r="H54" s="5"/>
      <c r="I54" s="5"/>
      <c r="J54" s="5"/>
      <c r="K54" s="5"/>
      <c r="M54" s="38"/>
      <c r="N54" s="36"/>
      <c r="O54" s="38"/>
      <c r="P54" s="38"/>
      <c r="Q54" s="38"/>
      <c r="R54" s="42"/>
      <c r="S54" s="42"/>
      <c r="T54" s="44"/>
      <c r="U54" s="44"/>
      <c r="V54" s="44"/>
      <c r="W54" s="44"/>
      <c r="X54" s="44"/>
      <c r="Y54" s="44"/>
      <c r="Z54" s="44"/>
      <c r="AA54" s="44"/>
      <c r="AB54" s="44"/>
      <c r="AC54" s="44"/>
      <c r="AD54" s="44"/>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c r="DY54" s="13"/>
      <c r="DZ54" s="13"/>
      <c r="EA54" s="13"/>
      <c r="EB54" s="13"/>
      <c r="EC54" s="13"/>
      <c r="ED54" s="13"/>
      <c r="EE54" s="13"/>
      <c r="EF54" s="13"/>
      <c r="EG54" s="13"/>
      <c r="EH54" s="13"/>
      <c r="EI54" s="13"/>
      <c r="EJ54" s="13"/>
      <c r="EK54" s="13"/>
      <c r="EL54" s="13"/>
      <c r="EM54" s="13"/>
      <c r="EN54" s="13"/>
      <c r="EO54" s="13"/>
      <c r="EP54" s="13"/>
      <c r="EQ54" s="13"/>
      <c r="ER54" s="13"/>
      <c r="ES54" s="13"/>
      <c r="ET54" s="13"/>
      <c r="EU54" s="13"/>
      <c r="EV54" s="13"/>
      <c r="EW54" s="13"/>
      <c r="EX54" s="13"/>
      <c r="EY54" s="13"/>
      <c r="EZ54" s="13"/>
      <c r="FA54" s="13"/>
      <c r="FB54" s="13"/>
      <c r="FC54" s="13"/>
      <c r="FD54" s="13"/>
      <c r="FE54" s="13"/>
      <c r="FF54" s="13"/>
      <c r="FG54" s="13"/>
      <c r="FH54" s="13"/>
      <c r="FI54" s="13"/>
      <c r="FJ54" s="13"/>
      <c r="FK54" s="13"/>
      <c r="FL54" s="13"/>
      <c r="FM54" s="13"/>
      <c r="FN54" s="13"/>
      <c r="FO54" s="13"/>
      <c r="FP54" s="5"/>
      <c r="FQ54" s="5"/>
      <c r="FR54" s="5"/>
      <c r="FS54" s="5"/>
      <c r="FT54" s="5"/>
      <c r="FU54" s="5"/>
      <c r="FV54" s="5"/>
      <c r="FW54" s="5"/>
      <c r="FX54" s="5"/>
      <c r="FY54" s="5"/>
      <c r="FZ54" s="5"/>
      <c r="GA54" s="5"/>
      <c r="GB54" s="5"/>
      <c r="GC54" s="5"/>
    </row>
    <row r="55" spans="1:185" x14ac:dyDescent="0.2">
      <c r="A55" s="6" t="s">
        <v>71</v>
      </c>
      <c r="B55" s="69" t="str">
        <f>[1]!xln(B56)</f>
        <v>3 / (2 × 30) × (197 + 205) / (2 × 9.26 + 3)</v>
      </c>
      <c r="C55" s="77"/>
    </row>
    <row r="56" spans="1:185" x14ac:dyDescent="0.2">
      <c r="A56" s="2" t="s">
        <v>79</v>
      </c>
      <c r="B56" s="76">
        <f>3/(2*H18)*(B39+B44)/(2*B35+3)</f>
        <v>0.93277682919117166</v>
      </c>
      <c r="C56" s="5" t="s">
        <v>77</v>
      </c>
    </row>
    <row r="57" spans="1:185" s="23" customFormat="1" x14ac:dyDescent="0.2">
      <c r="A57" s="5"/>
      <c r="B57" s="5"/>
      <c r="C57" s="5"/>
      <c r="D57" s="5"/>
      <c r="E57" s="5"/>
      <c r="F57" s="5"/>
      <c r="G57" s="5"/>
      <c r="H57" s="5"/>
      <c r="I57" s="5"/>
      <c r="J57" s="48"/>
      <c r="K57" s="48"/>
      <c r="M57" s="38"/>
      <c r="N57" s="36"/>
      <c r="O57" s="38"/>
      <c r="P57" s="38"/>
      <c r="Q57" s="38"/>
      <c r="R57" s="42"/>
      <c r="S57" s="42"/>
      <c r="T57" s="44"/>
      <c r="U57" s="44"/>
      <c r="V57" s="44"/>
      <c r="W57" s="44"/>
      <c r="X57" s="44"/>
      <c r="Y57" s="44"/>
      <c r="Z57" s="44"/>
      <c r="AA57" s="44"/>
      <c r="AB57" s="44"/>
      <c r="AC57" s="44"/>
      <c r="AD57" s="44"/>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5"/>
      <c r="FQ57" s="5"/>
      <c r="FR57" s="5"/>
      <c r="FS57" s="5"/>
      <c r="FT57" s="5"/>
      <c r="FU57" s="5"/>
      <c r="FV57" s="5"/>
      <c r="FW57" s="5"/>
      <c r="FX57" s="5"/>
      <c r="FY57" s="5"/>
      <c r="FZ57" s="5"/>
      <c r="GA57" s="5"/>
      <c r="GB57" s="5"/>
      <c r="GC57" s="5"/>
    </row>
    <row r="58" spans="1:185" s="23" customFormat="1" x14ac:dyDescent="0.2">
      <c r="A58" s="78" t="s">
        <v>80</v>
      </c>
      <c r="B58" s="79"/>
      <c r="C58" s="79"/>
      <c r="D58" s="79"/>
      <c r="E58" s="79"/>
      <c r="F58" s="79"/>
      <c r="G58" s="80"/>
      <c r="H58" s="80"/>
      <c r="I58" s="80"/>
      <c r="J58" s="80"/>
      <c r="K58" s="81"/>
      <c r="M58" s="38"/>
      <c r="N58" s="36"/>
      <c r="O58" s="38"/>
      <c r="P58" s="38"/>
      <c r="Q58" s="38"/>
      <c r="R58" s="42"/>
      <c r="S58" s="42"/>
      <c r="T58" s="44"/>
      <c r="U58" s="44"/>
      <c r="V58" s="44"/>
      <c r="W58" s="44"/>
      <c r="X58" s="44"/>
      <c r="Y58" s="44"/>
      <c r="Z58" s="44"/>
      <c r="AA58" s="44"/>
      <c r="AB58" s="44"/>
      <c r="AC58" s="44"/>
      <c r="AD58" s="44"/>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5"/>
      <c r="FQ58" s="5"/>
      <c r="FR58" s="5"/>
      <c r="FS58" s="5"/>
      <c r="FT58" s="5"/>
      <c r="FU58" s="5"/>
      <c r="FV58" s="5"/>
      <c r="FW58" s="5"/>
      <c r="FX58" s="5"/>
      <c r="FY58" s="5"/>
      <c r="FZ58" s="5"/>
      <c r="GA58" s="5"/>
      <c r="GB58" s="5"/>
      <c r="GC58" s="5"/>
    </row>
    <row r="59" spans="1:185" s="23" customFormat="1" x14ac:dyDescent="0.2">
      <c r="A59" s="82"/>
      <c r="B59" s="82"/>
      <c r="C59" s="82"/>
      <c r="D59" s="83"/>
      <c r="E59" s="83"/>
      <c r="F59" s="84" t="s">
        <v>81</v>
      </c>
      <c r="G59" s="85" t="s">
        <v>82</v>
      </c>
      <c r="H59" s="86"/>
      <c r="I59" s="87"/>
      <c r="J59" s="87"/>
      <c r="K59" s="88"/>
      <c r="M59" s="38"/>
      <c r="N59" s="36"/>
      <c r="O59" s="38"/>
      <c r="P59" s="38"/>
      <c r="Q59" s="38"/>
      <c r="R59" s="42"/>
      <c r="S59" s="42"/>
      <c r="T59" s="44"/>
      <c r="U59" s="44"/>
      <c r="V59" s="44"/>
      <c r="W59" s="44"/>
      <c r="X59" s="44"/>
      <c r="Y59" s="44"/>
      <c r="Z59" s="44"/>
      <c r="AA59" s="44"/>
      <c r="AB59" s="44"/>
      <c r="AC59" s="44"/>
      <c r="AD59" s="44"/>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5"/>
      <c r="FQ59" s="5"/>
      <c r="FR59" s="5"/>
      <c r="FS59" s="5"/>
      <c r="FT59" s="5"/>
      <c r="FU59" s="5"/>
      <c r="FV59" s="5"/>
      <c r="FW59" s="5"/>
      <c r="FX59" s="5"/>
      <c r="FY59" s="5"/>
      <c r="FZ59" s="5"/>
      <c r="GA59" s="5"/>
      <c r="GB59" s="5"/>
      <c r="GC59" s="5"/>
    </row>
  </sheetData>
  <mergeCells count="2">
    <mergeCell ref="B13:D13"/>
    <mergeCell ref="B42:J43"/>
  </mergeCells>
  <hyperlinks>
    <hyperlink ref="B13" r:id="rId1" display=" (NASA TM X-73305, 1975)" xr:uid="{A95C4967-1A8B-40AA-923B-E997FF2F4745}"/>
    <hyperlink ref="G59" r:id="rId2" xr:uid="{D4A6BCE7-7F75-4101-B12D-185FA2669C44}"/>
  </hyperlinks>
  <pageMargins left="0.47244094488188981" right="0.23622047244094491" top="0.31496062992125984" bottom="0.98425196850393704" header="0.43307086614173229" footer="0.59055118110236227"/>
  <pageSetup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vt:lpstr>
      <vt:lpstr>MAIN!Print_Area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2012-12-20T21:31:38Z</cp:lastPrinted>
  <dcterms:created xsi:type="dcterms:W3CDTF">1996-10-14T23:33:28Z</dcterms:created>
  <dcterms:modified xsi:type="dcterms:W3CDTF">2017-08-27T16:03:41Z</dcterms:modified>
  <cp:category>Engineering Spreadsheets</cp:category>
</cp:coreProperties>
</file>