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 US" sheetId="41" r:id="rId2"/>
  </sheets>
  <externalReferences>
    <externalReference r:id="rId3"/>
  </externalReferences>
  <definedNames>
    <definedName name="_xlnm.Print_Area" localSheetId="1">'Main - US'!$A$8:$K$59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32" i="41" l="1"/>
  <c r="C49" i="41" s="1"/>
  <c r="C54" i="41" l="1"/>
  <c r="C36" i="41"/>
  <c r="C44" i="41"/>
  <c r="C40" i="41" s="1"/>
  <c r="G24" i="41"/>
  <c r="B12" i="41"/>
  <c r="F11" i="41"/>
  <c r="L10" i="41"/>
  <c r="F10" i="41"/>
  <c r="J9" i="41"/>
  <c r="F9" i="41"/>
  <c r="J8" i="41"/>
  <c r="F8" i="41"/>
  <c r="X7" i="41"/>
  <c r="X6" i="41"/>
  <c r="X5" i="41"/>
  <c r="X4" i="41"/>
  <c r="X3" i="41"/>
  <c r="X2" i="41"/>
  <c r="X1" i="41"/>
  <c r="G1" i="41" s="1"/>
  <c r="C30" i="41"/>
  <c r="C31" i="41"/>
  <c r="C46" i="41"/>
  <c r="C47" i="41"/>
  <c r="J10" i="41" l="1"/>
  <c r="C12" i="40"/>
  <c r="C38" i="41"/>
  <c r="C39" i="41"/>
  <c r="C43" i="41"/>
  <c r="C34" i="41"/>
  <c r="C52" i="41"/>
  <c r="C42" i="41"/>
  <c r="C51" i="41"/>
  <c r="C35" i="41"/>
</calcChain>
</file>

<file path=xl/sharedStrings.xml><?xml version="1.0" encoding="utf-8"?>
<sst xmlns="http://schemas.openxmlformats.org/spreadsheetml/2006/main" count="122" uniqueCount="82">
  <si>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</si>
  <si>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</si>
  <si>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</si>
  <si>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</si>
  <si>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</si>
  <si>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</si>
  <si>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</si>
  <si>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</si>
  <si>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</si>
  <si>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</si>
  <si>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</si>
  <si>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</si>
  <si>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</si>
  <si>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</si>
  <si>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</si>
  <si>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</si>
  <si>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</si>
  <si>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</si>
  <si>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</si>
  <si>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</si>
  <si>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</si>
  <si>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</si>
  <si>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</si>
  <si>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</si>
  <si>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</si>
  <si>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</si>
  <si>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</si>
  <si>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</si>
  <si>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</si>
  <si>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</si>
  <si>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</si>
  <si>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</si>
  <si>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 xml:space="preserve">Page </t>
  </si>
  <si>
    <t>Title</t>
  </si>
  <si>
    <t>Sub</t>
  </si>
  <si>
    <t>Fig</t>
  </si>
  <si>
    <t>Table</t>
  </si>
  <si>
    <t>Running Counts</t>
  </si>
  <si>
    <t>Total Sheet Pages:</t>
  </si>
  <si>
    <t>No</t>
  </si>
  <si>
    <t>Total Title No:</t>
  </si>
  <si>
    <t>A</t>
  </si>
  <si>
    <t>Total Sub No:</t>
  </si>
  <si>
    <t>STANDARD SPREADSHEET METHOD</t>
  </si>
  <si>
    <t>Total Fig No:</t>
  </si>
  <si>
    <t>Total Table No:</t>
  </si>
  <si>
    <t>Document Number:</t>
  </si>
  <si>
    <t>Revision Level :</t>
  </si>
  <si>
    <t>Page:</t>
  </si>
  <si>
    <t>Title:</t>
  </si>
  <si>
    <t>Input:</t>
  </si>
  <si>
    <t>a =</t>
  </si>
  <si>
    <t xml:space="preserve">in </t>
  </si>
  <si>
    <t>b =</t>
  </si>
  <si>
    <t>in</t>
  </si>
  <si>
    <t>L =</t>
  </si>
  <si>
    <t>Q =</t>
  </si>
  <si>
    <t>lb</t>
  </si>
  <si>
    <t xml:space="preserve">I₁ = </t>
  </si>
  <si>
    <t>in⁴ (Beam 2nd Moment of Area)</t>
  </si>
  <si>
    <t>I₂ =</t>
  </si>
  <si>
    <t>h =</t>
  </si>
  <si>
    <t>Results</t>
  </si>
  <si>
    <t>K =</t>
  </si>
  <si>
    <t>=</t>
  </si>
  <si>
    <r>
      <t>V</t>
    </r>
    <r>
      <rPr>
        <sz val="7"/>
        <rFont val="Calibri"/>
        <family val="2"/>
        <scheme val="minor"/>
      </rPr>
      <t xml:space="preserve"> </t>
    </r>
    <r>
      <rPr>
        <sz val="10"/>
        <rFont val="Calibri"/>
        <family val="2"/>
        <scheme val="minor"/>
      </rPr>
      <t>=</t>
    </r>
  </si>
  <si>
    <r>
      <t>V</t>
    </r>
    <r>
      <rPr>
        <sz val="10"/>
        <rFont val="Calibri"/>
        <family val="2"/>
        <scheme val="minor"/>
      </rPr>
      <t>=</t>
    </r>
  </si>
  <si>
    <r>
      <t>H</t>
    </r>
    <r>
      <rPr>
        <vertAlign val="subscript"/>
        <sz val="7"/>
        <rFont val="Calibri"/>
        <family val="2"/>
        <scheme val="minor"/>
      </rPr>
      <t>A</t>
    </r>
    <r>
      <rPr>
        <sz val="10"/>
        <rFont val="Calibri"/>
        <family val="2"/>
        <scheme val="minor"/>
      </rPr>
      <t xml:space="preserve"> =</t>
    </r>
  </si>
  <si>
    <r>
      <t>H</t>
    </r>
    <r>
      <rPr>
        <vertAlign val="subscript"/>
        <sz val="7"/>
        <rFont val="Calibri"/>
        <family val="2"/>
        <scheme val="minor"/>
      </rPr>
      <t>E</t>
    </r>
    <r>
      <rPr>
        <sz val="10"/>
        <rFont val="Calibri"/>
        <family val="2"/>
        <scheme val="minor"/>
      </rPr>
      <t xml:space="preserve"> =</t>
    </r>
  </si>
  <si>
    <r>
      <t>M</t>
    </r>
    <r>
      <rPr>
        <vertAlign val="subscript"/>
        <sz val="10"/>
        <rFont val="Calibri"/>
        <family val="2"/>
        <scheme val="minor"/>
      </rPr>
      <t xml:space="preserve">A </t>
    </r>
    <r>
      <rPr>
        <sz val="10"/>
        <rFont val="Calibri"/>
        <family val="2"/>
        <scheme val="minor"/>
      </rPr>
      <t>=</t>
    </r>
  </si>
  <si>
    <t>inlb</t>
  </si>
  <si>
    <r>
      <t>M</t>
    </r>
    <r>
      <rPr>
        <vertAlign val="subscript"/>
        <sz val="10"/>
        <rFont val="Calibri"/>
        <family val="2"/>
        <scheme val="minor"/>
      </rPr>
      <t xml:space="preserve">E </t>
    </r>
    <r>
      <rPr>
        <sz val="10"/>
        <rFont val="Calibri"/>
        <family val="2"/>
        <scheme val="minor"/>
      </rPr>
      <t>=</t>
    </r>
  </si>
  <si>
    <t>To display formula values or variables using the xln &amp; xlv functions, you need the XL-Viking add-in.</t>
  </si>
  <si>
    <t>The free version is available here:</t>
  </si>
  <si>
    <t>www.XL-Viking.com</t>
  </si>
  <si>
    <t>AA-SM-026-044</t>
  </si>
  <si>
    <t>BEAM ANALYSIS - FRAMEWORK - HORIZONTAL CONCENTRATED LOAD, FIXED SUPPORT</t>
  </si>
  <si>
    <t>in (Height of Framework)</t>
  </si>
  <si>
    <t>(NASA TM X-73305, 1975)</t>
  </si>
  <si>
    <t>Table B 5.1.4-1</t>
  </si>
  <si>
    <t>S. Abbott</t>
  </si>
  <si>
    <t>27/08/2017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</si>
</sst>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sz val="10"/>
      <color theme="1"/>
      <name val="Calibri"/>
      <family val="2"/>
      <scheme val="minor"/>
    </font>
    <font>
      <sz val="10"/>
      <color theme="1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cellStyleXfs>
  <cellXfs count="94">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 fillId="0" borderId="0" xfId="3"/>
    <xf numFmtId="0" fontId="6" fillId="0" borderId="0" xfId="3" applyFont="1" applyProtection="1">
      <protection locked="0"/>
    </xf>
    <xf numFmtId="0" fontId="5" fillId="0" borderId="0" xfId="3" applyFont="1" applyAlignment="1" applyProtection="1">
      <alignment horizontal="right" vertical="center"/>
      <protection locked="0"/>
    </xf>
    <xf numFmtId="1" fontId="5" fillId="0" borderId="0" xfId="3" applyNumberFormat="1" applyFont="1" applyAlignment="1" applyProtection="1">
      <alignment horizontal="left" vertical="center"/>
      <protection locked="0"/>
    </xf>
    <xf numFmtId="0" fontId="5" fillId="0" borderId="0" xfId="3" applyFont="1" applyAlignment="1" applyProtection="1">
      <alignment vertical="center"/>
      <protection locked="0"/>
    </xf>
    <xf numFmtId="164" fontId="13" fillId="0" borderId="0" xfId="3" applyNumberFormat="1" applyFont="1" applyAlignment="1" applyProtection="1">
      <alignment horizontal="right" vertical="center"/>
      <protection locked="0"/>
    </xf>
    <xf numFmtId="0" fontId="5" fillId="0" borderId="0" xfId="3" quotePrefix="1" applyFont="1" applyAlignment="1" applyProtection="1">
      <alignment horizontal="right" vertical="center"/>
      <protection locked="0"/>
    </xf>
    <xf numFmtId="0" fontId="5" fillId="0" borderId="0" xfId="3" applyFont="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xf numFmtId="0" fontId="5" fillId="0" borderId="0" xfId="3" quotePrefix="1" applyFont="1" applyBorder="1" applyProtection="1">
      <protection locked="0"/>
    </xf>
    <xf numFmtId="1" fontId="5" fillId="0" borderId="0" xfId="3" quotePrefix="1" applyNumberFormat="1" applyFont="1" applyAlignment="1" applyProtection="1">
      <alignment vertical="center"/>
      <protection locked="0"/>
    </xf>
    <xf numFmtId="2" fontId="13"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1" fontId="5" fillId="0" borderId="0" xfId="3" applyNumberFormat="1" applyFont="1" applyFill="1" applyAlignment="1" applyProtection="1">
      <alignment horizontal="right" vertical="center"/>
      <protection locked="0"/>
    </xf>
    <xf numFmtId="2" fontId="5" fillId="0" borderId="0" xfId="3" applyNumberFormat="1" applyFont="1" applyAlignment="1" applyProtection="1">
      <alignment horizontal="right" vertical="center"/>
      <protection locked="0"/>
    </xf>
    <xf numFmtId="0" fontId="5" fillId="0" borderId="0" xfId="3" quotePrefix="1" applyFont="1" applyAlignment="1" applyProtection="1">
      <alignment horizontal="left" vertical="center"/>
      <protection locked="0"/>
    </xf>
    <xf numFmtId="2" fontId="5" fillId="0" borderId="0" xfId="3" applyNumberFormat="1" applyFont="1" applyAlignment="1" applyProtection="1">
      <alignment horizontal="left" vertical="center"/>
      <protection locked="0"/>
    </xf>
    <xf numFmtId="164" fontId="5" fillId="0" borderId="0" xfId="3" applyNumberFormat="1" applyFont="1" applyFill="1" applyAlignment="1" applyProtection="1">
      <alignment horizontal="right"/>
      <protection locked="0"/>
    </xf>
    <xf numFmtId="164" fontId="5" fillId="0" borderId="0" xfId="3" applyNumberFormat="1" applyFont="1" applyFill="1" applyAlignment="1" applyProtection="1">
      <alignment horizontal="left"/>
      <protection locked="0"/>
    </xf>
    <xf numFmtId="1" fontId="6" fillId="0" borderId="0" xfId="3" applyNumberFormat="1" applyFont="1" applyBorder="1" applyAlignment="1" applyProtection="1">
      <alignment horizontal="right"/>
      <protection locked="0"/>
    </xf>
    <xf numFmtId="0" fontId="17" fillId="0" borderId="0" xfId="3" applyFont="1" applyAlignment="1">
      <alignment horizontal="centerContinuous"/>
    </xf>
    <xf numFmtId="0" fontId="18" fillId="0" borderId="0" xfId="3" applyFont="1" applyAlignment="1">
      <alignment horizontal="centerContinuous"/>
    </xf>
    <xf numFmtId="0" fontId="19" fillId="0" borderId="0" xfId="3" applyFont="1" applyBorder="1" applyAlignment="1" applyProtection="1">
      <alignment horizontal="centerContinuous"/>
      <protection locked="0"/>
    </xf>
    <xf numFmtId="0" fontId="17" fillId="0" borderId="0" xfId="3" applyFont="1"/>
    <xf numFmtId="0" fontId="17" fillId="0" borderId="0" xfId="3" applyFont="1" applyBorder="1" applyProtection="1">
      <protection locked="0"/>
    </xf>
    <xf numFmtId="0" fontId="20" fillId="0" borderId="0" xfId="3" applyFont="1" applyBorder="1" applyAlignment="1" applyProtection="1">
      <alignment horizontal="right"/>
      <protection locked="0"/>
    </xf>
    <xf numFmtId="0" fontId="21" fillId="0" borderId="0" xfId="5" applyFont="1" applyBorder="1" applyAlignment="1" applyProtection="1">
      <alignment horizontal="left"/>
      <protection locked="0"/>
    </xf>
    <xf numFmtId="0" fontId="18" fillId="0" borderId="0" xfId="3" applyFont="1"/>
    <xf numFmtId="0" fontId="18" fillId="0" borderId="0" xfId="3" applyFont="1" applyBorder="1" applyProtection="1">
      <protection locked="0"/>
    </xf>
    <xf numFmtId="0" fontId="19" fillId="0" borderId="0" xfId="3" applyFont="1" applyBorder="1" applyProtection="1">
      <protection locked="0"/>
    </xf>
    <xf numFmtId="0" fontId="22" fillId="0" borderId="0" xfId="3" applyFont="1" applyAlignment="1" applyProtection="1">
      <alignment horizontal="right" vertical="center"/>
      <protection locked="0"/>
    </xf>
    <xf numFmtId="164" fontId="22" fillId="0" borderId="0" xfId="3" applyNumberFormat="1" applyFont="1" applyAlignment="1" applyProtection="1">
      <alignment horizontal="left"/>
      <protection locked="0"/>
    </xf>
    <xf numFmtId="2" fontId="12" fillId="0" borderId="0" xfId="3" applyNumberFormat="1" applyFont="1"/>
    <xf numFmtId="2" fontId="12" fillId="0" borderId="0" xfId="3" applyNumberFormat="1" applyFont="1" applyAlignment="1" applyProtection="1">
      <alignment horizontal="right" vertical="center"/>
      <protection locked="0"/>
    </xf>
    <xf numFmtId="2" fontId="12" fillId="0" borderId="0" xfId="3" quotePrefix="1" applyNumberFormat="1" applyFont="1" applyAlignment="1" applyProtection="1">
      <alignment vertical="center"/>
      <protection locked="0"/>
    </xf>
    <xf numFmtId="2" fontId="22" fillId="0" borderId="0" xfId="3" applyNumberFormat="1" applyFont="1" applyAlignment="1" applyProtection="1">
      <alignment horizontal="right" vertical="center"/>
      <protection locked="0"/>
    </xf>
    <xf numFmtId="0" fontId="22" fillId="0" borderId="0" xfId="3" applyFont="1"/>
    <xf numFmtId="0" fontId="5" fillId="0" borderId="0" xfId="0" applyFont="1"/>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0" xfId="3" applyFont="1" applyAlignment="1">
      <alignment horizontal="left" vertical="top" wrapText="1"/>
    </xf>
    <xf numFmtId="0" fontId="23" fillId="0" borderId="0" xfId="5" applyFont="1" applyAlignment="1" applyProtection="1">
      <alignment horizontal="left"/>
    </xf>
  </cellXfs>
  <cellStyles count="6">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F0F54736-AD4B-47C9-B1B3-B9CC07B67D6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581496</xdr:colOff>
      <xdr:row>15</xdr:row>
      <xdr:rowOff>123225</xdr:rowOff>
    </xdr:from>
    <xdr:to>
      <xdr:col>1</xdr:col>
      <xdr:colOff>581496</xdr:colOff>
      <xdr:row>24</xdr:row>
      <xdr:rowOff>132752</xdr:rowOff>
    </xdr:to>
    <xdr:cxnSp macro="">
      <xdr:nvCxnSpPr>
        <xdr:cNvPr id="3" name="Straight Connector 2">
          <a:extLst>
            <a:ext uri="{FF2B5EF4-FFF2-40B4-BE49-F238E27FC236}">
              <a16:creationId xmlns:a16="http://schemas.microsoft.com/office/drawing/2014/main" id="{72C955E2-EE7D-4CCA-A2A3-FF316D69FCE8}"/>
            </a:ext>
          </a:extLst>
        </xdr:cNvPr>
        <xdr:cNvCxnSpPr/>
      </xdr:nvCxnSpPr>
      <xdr:spPr>
        <a:xfrm>
          <a:off x="1182762" y="2575913"/>
          <a:ext cx="0" cy="1456136"/>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589834</xdr:colOff>
      <xdr:row>15</xdr:row>
      <xdr:rowOff>109343</xdr:rowOff>
    </xdr:from>
    <xdr:to>
      <xdr:col>3</xdr:col>
      <xdr:colOff>589834</xdr:colOff>
      <xdr:row>24</xdr:row>
      <xdr:rowOff>128539</xdr:rowOff>
    </xdr:to>
    <xdr:cxnSp macro="">
      <xdr:nvCxnSpPr>
        <xdr:cNvPr id="4" name="Straight Connector 3">
          <a:extLst>
            <a:ext uri="{FF2B5EF4-FFF2-40B4-BE49-F238E27FC236}">
              <a16:creationId xmlns:a16="http://schemas.microsoft.com/office/drawing/2014/main" id="{0C46D4CD-64AF-4B0C-B344-5A3D500E4D87}"/>
            </a:ext>
          </a:extLst>
        </xdr:cNvPr>
        <xdr:cNvCxnSpPr/>
      </xdr:nvCxnSpPr>
      <xdr:spPr>
        <a:xfrm>
          <a:off x="2393631" y="2562031"/>
          <a:ext cx="0" cy="146580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560441</xdr:colOff>
      <xdr:row>15</xdr:row>
      <xdr:rowOff>115204</xdr:rowOff>
    </xdr:from>
    <xdr:to>
      <xdr:col>4</xdr:col>
      <xdr:colOff>282</xdr:colOff>
      <xdr:row>15</xdr:row>
      <xdr:rowOff>115204</xdr:rowOff>
    </xdr:to>
    <xdr:cxnSp macro="">
      <xdr:nvCxnSpPr>
        <xdr:cNvPr id="5" name="Straight Connector 4">
          <a:extLst>
            <a:ext uri="{FF2B5EF4-FFF2-40B4-BE49-F238E27FC236}">
              <a16:creationId xmlns:a16="http://schemas.microsoft.com/office/drawing/2014/main" id="{747A8FC2-21F3-46F9-AD8A-776143BA6840}"/>
            </a:ext>
          </a:extLst>
        </xdr:cNvPr>
        <xdr:cNvCxnSpPr/>
      </xdr:nvCxnSpPr>
      <xdr:spPr>
        <a:xfrm>
          <a:off x="1161707" y="2567892"/>
          <a:ext cx="124363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583617</xdr:colOff>
      <xdr:row>13</xdr:row>
      <xdr:rowOff>148827</xdr:rowOff>
    </xdr:from>
    <xdr:to>
      <xdr:col>1</xdr:col>
      <xdr:colOff>583617</xdr:colOff>
      <xdr:row>15</xdr:row>
      <xdr:rowOff>85028</xdr:rowOff>
    </xdr:to>
    <xdr:cxnSp macro="">
      <xdr:nvCxnSpPr>
        <xdr:cNvPr id="6" name="Straight Connector 5">
          <a:extLst>
            <a:ext uri="{FF2B5EF4-FFF2-40B4-BE49-F238E27FC236}">
              <a16:creationId xmlns:a16="http://schemas.microsoft.com/office/drawing/2014/main" id="{66ED1D47-51CE-451B-8334-32175E116221}"/>
            </a:ext>
          </a:extLst>
        </xdr:cNvPr>
        <xdr:cNvCxnSpPr/>
      </xdr:nvCxnSpPr>
      <xdr:spPr>
        <a:xfrm flipV="1">
          <a:off x="1184883" y="2280046"/>
          <a:ext cx="0" cy="2576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597673</xdr:colOff>
      <xdr:row>13</xdr:row>
      <xdr:rowOff>153715</xdr:rowOff>
    </xdr:from>
    <xdr:to>
      <xdr:col>3</xdr:col>
      <xdr:colOff>597673</xdr:colOff>
      <xdr:row>15</xdr:row>
      <xdr:rowOff>89916</xdr:rowOff>
    </xdr:to>
    <xdr:cxnSp macro="">
      <xdr:nvCxnSpPr>
        <xdr:cNvPr id="7" name="Straight Connector 6">
          <a:extLst>
            <a:ext uri="{FF2B5EF4-FFF2-40B4-BE49-F238E27FC236}">
              <a16:creationId xmlns:a16="http://schemas.microsoft.com/office/drawing/2014/main" id="{F3B7C02C-9B7C-471B-91E8-BCDA4851F1EB}"/>
            </a:ext>
          </a:extLst>
        </xdr:cNvPr>
        <xdr:cNvCxnSpPr/>
      </xdr:nvCxnSpPr>
      <xdr:spPr>
        <a:xfrm flipV="1">
          <a:off x="2401470" y="2284934"/>
          <a:ext cx="0" cy="2576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328810</xdr:colOff>
      <xdr:row>15</xdr:row>
      <xdr:rowOff>114528</xdr:rowOff>
    </xdr:from>
    <xdr:to>
      <xdr:col>1</xdr:col>
      <xdr:colOff>547969</xdr:colOff>
      <xdr:row>15</xdr:row>
      <xdr:rowOff>114528</xdr:rowOff>
    </xdr:to>
    <xdr:cxnSp macro="">
      <xdr:nvCxnSpPr>
        <xdr:cNvPr id="8" name="Straight Connector 7">
          <a:extLst>
            <a:ext uri="{FF2B5EF4-FFF2-40B4-BE49-F238E27FC236}">
              <a16:creationId xmlns:a16="http://schemas.microsoft.com/office/drawing/2014/main" id="{96E86132-BDCC-401F-A1B0-8A1766EC3A55}"/>
            </a:ext>
          </a:extLst>
        </xdr:cNvPr>
        <xdr:cNvCxnSpPr/>
      </xdr:nvCxnSpPr>
      <xdr:spPr>
        <a:xfrm>
          <a:off x="930076" y="2567216"/>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248430</xdr:colOff>
      <xdr:row>24</xdr:row>
      <xdr:rowOff>154978</xdr:rowOff>
    </xdr:from>
    <xdr:to>
      <xdr:col>1</xdr:col>
      <xdr:colOff>467289</xdr:colOff>
      <xdr:row>24</xdr:row>
      <xdr:rowOff>154978</xdr:rowOff>
    </xdr:to>
    <xdr:cxnSp macro="">
      <xdr:nvCxnSpPr>
        <xdr:cNvPr id="9" name="Straight Arrow Connector 8">
          <a:extLst>
            <a:ext uri="{FF2B5EF4-FFF2-40B4-BE49-F238E27FC236}">
              <a16:creationId xmlns:a16="http://schemas.microsoft.com/office/drawing/2014/main" id="{B4B11F16-167D-4934-9227-7CF502E26160}"/>
            </a:ext>
          </a:extLst>
        </xdr:cNvPr>
        <xdr:cNvCxnSpPr/>
      </xdr:nvCxnSpPr>
      <xdr:spPr>
        <a:xfrm>
          <a:off x="849696" y="4054275"/>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88188</xdr:colOff>
      <xdr:row>24</xdr:row>
      <xdr:rowOff>124427</xdr:rowOff>
    </xdr:from>
    <xdr:to>
      <xdr:col>4</xdr:col>
      <xdr:colOff>386953</xdr:colOff>
      <xdr:row>24</xdr:row>
      <xdr:rowOff>124427</xdr:rowOff>
    </xdr:to>
    <xdr:cxnSp macro="">
      <xdr:nvCxnSpPr>
        <xdr:cNvPr id="10" name="Straight Arrow Connector 9">
          <a:extLst>
            <a:ext uri="{FF2B5EF4-FFF2-40B4-BE49-F238E27FC236}">
              <a16:creationId xmlns:a16="http://schemas.microsoft.com/office/drawing/2014/main" id="{127FC5EB-EF46-4797-B95C-7286AD14A5A3}"/>
            </a:ext>
          </a:extLst>
        </xdr:cNvPr>
        <xdr:cNvCxnSpPr/>
      </xdr:nvCxnSpPr>
      <xdr:spPr>
        <a:xfrm flipH="1">
          <a:off x="2493251" y="4023724"/>
          <a:ext cx="298765"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579561</xdr:colOff>
      <xdr:row>25</xdr:row>
      <xdr:rowOff>45804</xdr:rowOff>
    </xdr:from>
    <xdr:to>
      <xdr:col>1</xdr:col>
      <xdr:colOff>581648</xdr:colOff>
      <xdr:row>27</xdr:row>
      <xdr:rowOff>40561</xdr:rowOff>
    </xdr:to>
    <xdr:cxnSp macro="">
      <xdr:nvCxnSpPr>
        <xdr:cNvPr id="11" name="Straight Arrow Connector 10">
          <a:extLst>
            <a:ext uri="{FF2B5EF4-FFF2-40B4-BE49-F238E27FC236}">
              <a16:creationId xmlns:a16="http://schemas.microsoft.com/office/drawing/2014/main" id="{1675F2B9-0D7A-43D3-A8BA-381D03393959}"/>
            </a:ext>
          </a:extLst>
        </xdr:cNvPr>
        <xdr:cNvCxnSpPr/>
      </xdr:nvCxnSpPr>
      <xdr:spPr>
        <a:xfrm>
          <a:off x="1180827" y="4105835"/>
          <a:ext cx="2087" cy="3162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586600</xdr:colOff>
      <xdr:row>25</xdr:row>
      <xdr:rowOff>29378</xdr:rowOff>
    </xdr:from>
    <xdr:to>
      <xdr:col>3</xdr:col>
      <xdr:colOff>588938</xdr:colOff>
      <xdr:row>27</xdr:row>
      <xdr:rowOff>20687</xdr:rowOff>
    </xdr:to>
    <xdr:cxnSp macro="">
      <xdr:nvCxnSpPr>
        <xdr:cNvPr id="12" name="Straight Arrow Connector 11">
          <a:extLst>
            <a:ext uri="{FF2B5EF4-FFF2-40B4-BE49-F238E27FC236}">
              <a16:creationId xmlns:a16="http://schemas.microsoft.com/office/drawing/2014/main" id="{5A7B8932-5692-42A0-AA6D-BD4D9A5A0DD5}"/>
            </a:ext>
          </a:extLst>
        </xdr:cNvPr>
        <xdr:cNvCxnSpPr/>
      </xdr:nvCxnSpPr>
      <xdr:spPr>
        <a:xfrm flipH="1" flipV="1">
          <a:off x="2390397" y="4089409"/>
          <a:ext cx="2338" cy="3127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455641</xdr:colOff>
      <xdr:row>26</xdr:row>
      <xdr:rowOff>138723</xdr:rowOff>
    </xdr:from>
    <xdr:to>
      <xdr:col>2</xdr:col>
      <xdr:colOff>152803</xdr:colOff>
      <xdr:row>28</xdr:row>
      <xdr:rowOff>13067</xdr:rowOff>
    </xdr:to>
    <xdr:sp macro="" textlink="">
      <xdr:nvSpPr>
        <xdr:cNvPr id="13" name="TextBox 12">
          <a:extLst>
            <a:ext uri="{FF2B5EF4-FFF2-40B4-BE49-F238E27FC236}">
              <a16:creationId xmlns:a16="http://schemas.microsoft.com/office/drawing/2014/main" id="{F3601027-8714-4B1A-8534-695F951AC35B}"/>
            </a:ext>
          </a:extLst>
        </xdr:cNvPr>
        <xdr:cNvSpPr txBox="1"/>
      </xdr:nvSpPr>
      <xdr:spPr>
        <a:xfrm>
          <a:off x="1056907" y="4359489"/>
          <a:ext cx="298427" cy="195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p>
      </xdr:txBody>
    </xdr:sp>
    <xdr:clientData/>
  </xdr:twoCellAnchor>
  <xdr:twoCellAnchor>
    <xdr:from>
      <xdr:col>3</xdr:col>
      <xdr:colOff>464587</xdr:colOff>
      <xdr:row>26</xdr:row>
      <xdr:rowOff>123549</xdr:rowOff>
    </xdr:from>
    <xdr:to>
      <xdr:col>4</xdr:col>
      <xdr:colOff>159526</xdr:colOff>
      <xdr:row>27</xdr:row>
      <xdr:rowOff>156398</xdr:rowOff>
    </xdr:to>
    <xdr:sp macro="" textlink="">
      <xdr:nvSpPr>
        <xdr:cNvPr id="14" name="TextBox 13">
          <a:extLst>
            <a:ext uri="{FF2B5EF4-FFF2-40B4-BE49-F238E27FC236}">
              <a16:creationId xmlns:a16="http://schemas.microsoft.com/office/drawing/2014/main" id="{7F575757-ECB1-4A29-A4F7-099A17D4E464}"/>
            </a:ext>
          </a:extLst>
        </xdr:cNvPr>
        <xdr:cNvSpPr txBox="1"/>
      </xdr:nvSpPr>
      <xdr:spPr>
        <a:xfrm>
          <a:off x="2268384" y="4344315"/>
          <a:ext cx="296205" cy="193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p>
      </xdr:txBody>
    </xdr:sp>
    <xdr:clientData/>
  </xdr:twoCellAnchor>
  <xdr:twoCellAnchor>
    <xdr:from>
      <xdr:col>1</xdr:col>
      <xdr:colOff>502604</xdr:colOff>
      <xdr:row>24</xdr:row>
      <xdr:rowOff>130592</xdr:rowOff>
    </xdr:from>
    <xdr:to>
      <xdr:col>2</xdr:col>
      <xdr:colOff>51109</xdr:colOff>
      <xdr:row>24</xdr:row>
      <xdr:rowOff>130592</xdr:rowOff>
    </xdr:to>
    <xdr:cxnSp macro="">
      <xdr:nvCxnSpPr>
        <xdr:cNvPr id="15" name="Straight Connector 14">
          <a:extLst>
            <a:ext uri="{FF2B5EF4-FFF2-40B4-BE49-F238E27FC236}">
              <a16:creationId xmlns:a16="http://schemas.microsoft.com/office/drawing/2014/main" id="{03A8CBED-B07E-4DE9-B63A-775B915CE0AE}"/>
            </a:ext>
          </a:extLst>
        </xdr:cNvPr>
        <xdr:cNvCxnSpPr/>
      </xdr:nvCxnSpPr>
      <xdr:spPr>
        <a:xfrm>
          <a:off x="1103870" y="4029889"/>
          <a:ext cx="14977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508122</xdr:colOff>
      <xdr:row>24</xdr:row>
      <xdr:rowOff>130788</xdr:rowOff>
    </xdr:from>
    <xdr:to>
      <xdr:col>4</xdr:col>
      <xdr:colOff>56627</xdr:colOff>
      <xdr:row>24</xdr:row>
      <xdr:rowOff>130788</xdr:rowOff>
    </xdr:to>
    <xdr:cxnSp macro="">
      <xdr:nvCxnSpPr>
        <xdr:cNvPr id="16" name="Straight Connector 15">
          <a:extLst>
            <a:ext uri="{FF2B5EF4-FFF2-40B4-BE49-F238E27FC236}">
              <a16:creationId xmlns:a16="http://schemas.microsoft.com/office/drawing/2014/main" id="{614FC2E1-F724-41C5-B514-DF099F20F819}"/>
            </a:ext>
          </a:extLst>
        </xdr:cNvPr>
        <xdr:cNvCxnSpPr/>
      </xdr:nvCxnSpPr>
      <xdr:spPr>
        <a:xfrm>
          <a:off x="2311919" y="4030085"/>
          <a:ext cx="14977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492784</xdr:colOff>
      <xdr:row>24</xdr:row>
      <xdr:rowOff>142865</xdr:rowOff>
    </xdr:from>
    <xdr:to>
      <xdr:col>1</xdr:col>
      <xdr:colOff>517333</xdr:colOff>
      <xdr:row>25</xdr:row>
      <xdr:rowOff>19267</xdr:rowOff>
    </xdr:to>
    <xdr:cxnSp macro="">
      <xdr:nvCxnSpPr>
        <xdr:cNvPr id="17" name="Straight Connector 16">
          <a:extLst>
            <a:ext uri="{FF2B5EF4-FFF2-40B4-BE49-F238E27FC236}">
              <a16:creationId xmlns:a16="http://schemas.microsoft.com/office/drawing/2014/main" id="{272789E5-6742-4E52-AA5E-A31E7D170669}"/>
            </a:ext>
          </a:extLst>
        </xdr:cNvPr>
        <xdr:cNvCxnSpPr/>
      </xdr:nvCxnSpPr>
      <xdr:spPr>
        <a:xfrm flipH="1">
          <a:off x="1094050" y="4042162"/>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534714</xdr:colOff>
      <xdr:row>24</xdr:row>
      <xdr:rowOff>145517</xdr:rowOff>
    </xdr:from>
    <xdr:to>
      <xdr:col>1</xdr:col>
      <xdr:colOff>559263</xdr:colOff>
      <xdr:row>25</xdr:row>
      <xdr:rowOff>21919</xdr:rowOff>
    </xdr:to>
    <xdr:cxnSp macro="">
      <xdr:nvCxnSpPr>
        <xdr:cNvPr id="18" name="Straight Connector 17">
          <a:extLst>
            <a:ext uri="{FF2B5EF4-FFF2-40B4-BE49-F238E27FC236}">
              <a16:creationId xmlns:a16="http://schemas.microsoft.com/office/drawing/2014/main" id="{32071AE4-B248-44B0-A092-0D0967485226}"/>
            </a:ext>
          </a:extLst>
        </xdr:cNvPr>
        <xdr:cNvCxnSpPr/>
      </xdr:nvCxnSpPr>
      <xdr:spPr>
        <a:xfrm flipH="1">
          <a:off x="1135980" y="4044814"/>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584344</xdr:colOff>
      <xdr:row>24</xdr:row>
      <xdr:rowOff>143258</xdr:rowOff>
    </xdr:from>
    <xdr:to>
      <xdr:col>2</xdr:col>
      <xdr:colOff>7314</xdr:colOff>
      <xdr:row>25</xdr:row>
      <xdr:rowOff>19660</xdr:rowOff>
    </xdr:to>
    <xdr:cxnSp macro="">
      <xdr:nvCxnSpPr>
        <xdr:cNvPr id="19" name="Straight Connector 18">
          <a:extLst>
            <a:ext uri="{FF2B5EF4-FFF2-40B4-BE49-F238E27FC236}">
              <a16:creationId xmlns:a16="http://schemas.microsoft.com/office/drawing/2014/main" id="{408D1F70-757A-497D-BE78-3E8D5CA6DC71}"/>
            </a:ext>
          </a:extLst>
        </xdr:cNvPr>
        <xdr:cNvCxnSpPr/>
      </xdr:nvCxnSpPr>
      <xdr:spPr>
        <a:xfrm flipH="1">
          <a:off x="1185610" y="4042555"/>
          <a:ext cx="24235"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19785</xdr:colOff>
      <xdr:row>24</xdr:row>
      <xdr:rowOff>140999</xdr:rowOff>
    </xdr:from>
    <xdr:to>
      <xdr:col>2</xdr:col>
      <xdr:colOff>44334</xdr:colOff>
      <xdr:row>25</xdr:row>
      <xdr:rowOff>17401</xdr:rowOff>
    </xdr:to>
    <xdr:cxnSp macro="">
      <xdr:nvCxnSpPr>
        <xdr:cNvPr id="20" name="Straight Connector 19">
          <a:extLst>
            <a:ext uri="{FF2B5EF4-FFF2-40B4-BE49-F238E27FC236}">
              <a16:creationId xmlns:a16="http://schemas.microsoft.com/office/drawing/2014/main" id="{21571117-BB87-4E8A-A9C1-9972B3C70A3C}"/>
            </a:ext>
          </a:extLst>
        </xdr:cNvPr>
        <xdr:cNvCxnSpPr/>
      </xdr:nvCxnSpPr>
      <xdr:spPr>
        <a:xfrm flipH="1">
          <a:off x="1222316" y="4040296"/>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500758</xdr:colOff>
      <xdr:row>24</xdr:row>
      <xdr:rowOff>143061</xdr:rowOff>
    </xdr:from>
    <xdr:to>
      <xdr:col>3</xdr:col>
      <xdr:colOff>525307</xdr:colOff>
      <xdr:row>25</xdr:row>
      <xdr:rowOff>19463</xdr:rowOff>
    </xdr:to>
    <xdr:cxnSp macro="">
      <xdr:nvCxnSpPr>
        <xdr:cNvPr id="21" name="Straight Connector 20">
          <a:extLst>
            <a:ext uri="{FF2B5EF4-FFF2-40B4-BE49-F238E27FC236}">
              <a16:creationId xmlns:a16="http://schemas.microsoft.com/office/drawing/2014/main" id="{CD9AEEAC-64B0-4AAA-8D35-AA25F6D892D3}"/>
            </a:ext>
          </a:extLst>
        </xdr:cNvPr>
        <xdr:cNvCxnSpPr/>
      </xdr:nvCxnSpPr>
      <xdr:spPr>
        <a:xfrm flipH="1">
          <a:off x="2304555" y="4042358"/>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542688</xdr:colOff>
      <xdr:row>24</xdr:row>
      <xdr:rowOff>145713</xdr:rowOff>
    </xdr:from>
    <xdr:to>
      <xdr:col>3</xdr:col>
      <xdr:colOff>567237</xdr:colOff>
      <xdr:row>25</xdr:row>
      <xdr:rowOff>22115</xdr:rowOff>
    </xdr:to>
    <xdr:cxnSp macro="">
      <xdr:nvCxnSpPr>
        <xdr:cNvPr id="22" name="Straight Connector 21">
          <a:extLst>
            <a:ext uri="{FF2B5EF4-FFF2-40B4-BE49-F238E27FC236}">
              <a16:creationId xmlns:a16="http://schemas.microsoft.com/office/drawing/2014/main" id="{B9BB40F1-5FCE-49E4-A491-02A6992E9271}"/>
            </a:ext>
          </a:extLst>
        </xdr:cNvPr>
        <xdr:cNvCxnSpPr/>
      </xdr:nvCxnSpPr>
      <xdr:spPr>
        <a:xfrm flipH="1">
          <a:off x="2346485" y="4045010"/>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589528</xdr:colOff>
      <xdr:row>24</xdr:row>
      <xdr:rowOff>143454</xdr:rowOff>
    </xdr:from>
    <xdr:to>
      <xdr:col>4</xdr:col>
      <xdr:colOff>15288</xdr:colOff>
      <xdr:row>25</xdr:row>
      <xdr:rowOff>19856</xdr:rowOff>
    </xdr:to>
    <xdr:cxnSp macro="">
      <xdr:nvCxnSpPr>
        <xdr:cNvPr id="23" name="Straight Connector 22">
          <a:extLst>
            <a:ext uri="{FF2B5EF4-FFF2-40B4-BE49-F238E27FC236}">
              <a16:creationId xmlns:a16="http://schemas.microsoft.com/office/drawing/2014/main" id="{4440251E-52A4-4675-B88D-1977089C12F9}"/>
            </a:ext>
          </a:extLst>
        </xdr:cNvPr>
        <xdr:cNvCxnSpPr/>
      </xdr:nvCxnSpPr>
      <xdr:spPr>
        <a:xfrm flipH="1">
          <a:off x="2393325" y="4042751"/>
          <a:ext cx="27026"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27759</xdr:colOff>
      <xdr:row>24</xdr:row>
      <xdr:rowOff>141195</xdr:rowOff>
    </xdr:from>
    <xdr:to>
      <xdr:col>4</xdr:col>
      <xdr:colOff>52308</xdr:colOff>
      <xdr:row>25</xdr:row>
      <xdr:rowOff>17597</xdr:rowOff>
    </xdr:to>
    <xdr:cxnSp macro="">
      <xdr:nvCxnSpPr>
        <xdr:cNvPr id="24" name="Straight Connector 23">
          <a:extLst>
            <a:ext uri="{FF2B5EF4-FFF2-40B4-BE49-F238E27FC236}">
              <a16:creationId xmlns:a16="http://schemas.microsoft.com/office/drawing/2014/main" id="{280F5FAE-359E-4A97-BD0F-730CC26D9AF1}"/>
            </a:ext>
          </a:extLst>
        </xdr:cNvPr>
        <xdr:cNvCxnSpPr/>
      </xdr:nvCxnSpPr>
      <xdr:spPr>
        <a:xfrm flipH="1">
          <a:off x="2432822" y="4040492"/>
          <a:ext cx="24549" cy="37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437993</xdr:colOff>
      <xdr:row>25</xdr:row>
      <xdr:rowOff>133922</xdr:rowOff>
    </xdr:from>
    <xdr:to>
      <xdr:col>4</xdr:col>
      <xdr:colOff>119032</xdr:colOff>
      <xdr:row>26</xdr:row>
      <xdr:rowOff>19219</xdr:rowOff>
    </xdr:to>
    <xdr:sp macro="" textlink="">
      <xdr:nvSpPr>
        <xdr:cNvPr id="25" name="Freeform: Shape 24">
          <a:extLst>
            <a:ext uri="{FF2B5EF4-FFF2-40B4-BE49-F238E27FC236}">
              <a16:creationId xmlns:a16="http://schemas.microsoft.com/office/drawing/2014/main" id="{E665E4B8-287E-4CE6-8C6D-AAA36A82A7E3}"/>
            </a:ext>
          </a:extLst>
        </xdr:cNvPr>
        <xdr:cNvSpPr/>
      </xdr:nvSpPr>
      <xdr:spPr>
        <a:xfrm>
          <a:off x="2241790" y="4193953"/>
          <a:ext cx="282305" cy="46032"/>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clientData/>
  </xdr:twoCellAnchor>
  <xdr:twoCellAnchor>
    <xdr:from>
      <xdr:col>4</xdr:col>
      <xdr:colOff>119031</xdr:colOff>
      <xdr:row>25</xdr:row>
      <xdr:rowOff>110067</xdr:rowOff>
    </xdr:from>
    <xdr:to>
      <xdr:col>4</xdr:col>
      <xdr:colOff>144098</xdr:colOff>
      <xdr:row>25</xdr:row>
      <xdr:rowOff>129494</xdr:rowOff>
    </xdr:to>
    <xdr:cxnSp macro="">
      <xdr:nvCxnSpPr>
        <xdr:cNvPr id="26" name="Straight Arrow Connector 25">
          <a:extLst>
            <a:ext uri="{FF2B5EF4-FFF2-40B4-BE49-F238E27FC236}">
              <a16:creationId xmlns:a16="http://schemas.microsoft.com/office/drawing/2014/main" id="{5E7CC266-F806-4B2D-85A7-2F218B9B76B6}"/>
            </a:ext>
          </a:extLst>
        </xdr:cNvPr>
        <xdr:cNvCxnSpPr/>
      </xdr:nvCxnSpPr>
      <xdr:spPr>
        <a:xfrm flipV="1">
          <a:off x="2524094" y="4170098"/>
          <a:ext cx="25067" cy="194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438746</xdr:colOff>
      <xdr:row>25</xdr:row>
      <xdr:rowOff>123395</xdr:rowOff>
    </xdr:from>
    <xdr:to>
      <xdr:col>2</xdr:col>
      <xdr:colOff>92714</xdr:colOff>
      <xdr:row>26</xdr:row>
      <xdr:rowOff>8692</xdr:rowOff>
    </xdr:to>
    <xdr:sp macro="" textlink="">
      <xdr:nvSpPr>
        <xdr:cNvPr id="27" name="Freeform: Shape 26">
          <a:extLst>
            <a:ext uri="{FF2B5EF4-FFF2-40B4-BE49-F238E27FC236}">
              <a16:creationId xmlns:a16="http://schemas.microsoft.com/office/drawing/2014/main" id="{99045031-D422-474D-9B71-2DE412037A24}"/>
            </a:ext>
          </a:extLst>
        </xdr:cNvPr>
        <xdr:cNvSpPr/>
      </xdr:nvSpPr>
      <xdr:spPr>
        <a:xfrm>
          <a:off x="1040012" y="4183426"/>
          <a:ext cx="255233" cy="46032"/>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clientData/>
  </xdr:twoCellAnchor>
  <xdr:twoCellAnchor>
    <xdr:from>
      <xdr:col>1</xdr:col>
      <xdr:colOff>411675</xdr:colOff>
      <xdr:row>25</xdr:row>
      <xdr:rowOff>91268</xdr:rowOff>
    </xdr:from>
    <xdr:to>
      <xdr:col>1</xdr:col>
      <xdr:colOff>447953</xdr:colOff>
      <xdr:row>25</xdr:row>
      <xdr:rowOff>120910</xdr:rowOff>
    </xdr:to>
    <xdr:cxnSp macro="">
      <xdr:nvCxnSpPr>
        <xdr:cNvPr id="28" name="Straight Arrow Connector 27">
          <a:extLst>
            <a:ext uri="{FF2B5EF4-FFF2-40B4-BE49-F238E27FC236}">
              <a16:creationId xmlns:a16="http://schemas.microsoft.com/office/drawing/2014/main" id="{0D1C4EBE-58B8-4CC1-AB24-7F4849DB41FC}"/>
            </a:ext>
          </a:extLst>
        </xdr:cNvPr>
        <xdr:cNvCxnSpPr/>
      </xdr:nvCxnSpPr>
      <xdr:spPr>
        <a:xfrm flipH="1" flipV="1">
          <a:off x="1012941" y="4151299"/>
          <a:ext cx="36278" cy="296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64675</xdr:colOff>
      <xdr:row>25</xdr:row>
      <xdr:rowOff>60270</xdr:rowOff>
    </xdr:from>
    <xdr:to>
      <xdr:col>4</xdr:col>
      <xdr:colOff>418171</xdr:colOff>
      <xdr:row>27</xdr:row>
      <xdr:rowOff>39203</xdr:rowOff>
    </xdr:to>
    <xdr:sp macro="" textlink="">
      <xdr:nvSpPr>
        <xdr:cNvPr id="29" name="TextBox 28">
          <a:extLst>
            <a:ext uri="{FF2B5EF4-FFF2-40B4-BE49-F238E27FC236}">
              <a16:creationId xmlns:a16="http://schemas.microsoft.com/office/drawing/2014/main" id="{DF59D6DE-1858-4D00-A223-68BE7E098AA3}"/>
            </a:ext>
          </a:extLst>
        </xdr:cNvPr>
        <xdr:cNvSpPr txBox="1"/>
      </xdr:nvSpPr>
      <xdr:spPr>
        <a:xfrm>
          <a:off x="2469738" y="4120301"/>
          <a:ext cx="353496" cy="300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E</a:t>
          </a:r>
        </a:p>
      </xdr:txBody>
    </xdr:sp>
    <xdr:clientData/>
  </xdr:twoCellAnchor>
  <xdr:twoCellAnchor>
    <xdr:from>
      <xdr:col>1</xdr:col>
      <xdr:colOff>193163</xdr:colOff>
      <xdr:row>25</xdr:row>
      <xdr:rowOff>24708</xdr:rowOff>
    </xdr:from>
    <xdr:to>
      <xdr:col>1</xdr:col>
      <xdr:colOff>543064</xdr:colOff>
      <xdr:row>26</xdr:row>
      <xdr:rowOff>127969</xdr:rowOff>
    </xdr:to>
    <xdr:sp macro="" textlink="">
      <xdr:nvSpPr>
        <xdr:cNvPr id="30" name="TextBox 29">
          <a:extLst>
            <a:ext uri="{FF2B5EF4-FFF2-40B4-BE49-F238E27FC236}">
              <a16:creationId xmlns:a16="http://schemas.microsoft.com/office/drawing/2014/main" id="{CF990D26-C4C5-41AD-85EB-97B069C093A6}"/>
            </a:ext>
          </a:extLst>
        </xdr:cNvPr>
        <xdr:cNvSpPr txBox="1"/>
      </xdr:nvSpPr>
      <xdr:spPr>
        <a:xfrm>
          <a:off x="794429" y="4084739"/>
          <a:ext cx="349901" cy="263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2</xdr:col>
      <xdr:colOff>496170</xdr:colOff>
      <xdr:row>13</xdr:row>
      <xdr:rowOff>15179</xdr:rowOff>
    </xdr:from>
    <xdr:to>
      <xdr:col>3</xdr:col>
      <xdr:colOff>59399</xdr:colOff>
      <xdr:row>14</xdr:row>
      <xdr:rowOff>75337</xdr:rowOff>
    </xdr:to>
    <xdr:sp macro="" textlink="">
      <xdr:nvSpPr>
        <xdr:cNvPr id="31" name="TextBox 30">
          <a:extLst>
            <a:ext uri="{FF2B5EF4-FFF2-40B4-BE49-F238E27FC236}">
              <a16:creationId xmlns:a16="http://schemas.microsoft.com/office/drawing/2014/main" id="{8C77C557-743D-4202-9506-36CCFEE3BE0D}"/>
            </a:ext>
          </a:extLst>
        </xdr:cNvPr>
        <xdr:cNvSpPr txBox="1"/>
      </xdr:nvSpPr>
      <xdr:spPr>
        <a:xfrm>
          <a:off x="1698701" y="2146398"/>
          <a:ext cx="164495" cy="22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1</xdr:col>
      <xdr:colOff>582823</xdr:colOff>
      <xdr:row>14</xdr:row>
      <xdr:rowOff>62279</xdr:rowOff>
    </xdr:from>
    <xdr:to>
      <xdr:col>3</xdr:col>
      <xdr:colOff>596145</xdr:colOff>
      <xdr:row>14</xdr:row>
      <xdr:rowOff>62279</xdr:rowOff>
    </xdr:to>
    <xdr:cxnSp macro="">
      <xdr:nvCxnSpPr>
        <xdr:cNvPr id="32" name="Straight Arrow Connector 31">
          <a:extLst>
            <a:ext uri="{FF2B5EF4-FFF2-40B4-BE49-F238E27FC236}">
              <a16:creationId xmlns:a16="http://schemas.microsoft.com/office/drawing/2014/main" id="{54B8E435-ACF4-4CEE-9393-0517971A7E64}"/>
            </a:ext>
          </a:extLst>
        </xdr:cNvPr>
        <xdr:cNvCxnSpPr/>
      </xdr:nvCxnSpPr>
      <xdr:spPr>
        <a:xfrm flipH="1">
          <a:off x="1184089" y="2354232"/>
          <a:ext cx="121585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217629</xdr:colOff>
      <xdr:row>16</xdr:row>
      <xdr:rowOff>89573</xdr:rowOff>
    </xdr:from>
    <xdr:to>
      <xdr:col>1</xdr:col>
      <xdr:colOff>476765</xdr:colOff>
      <xdr:row>18</xdr:row>
      <xdr:rowOff>40897</xdr:rowOff>
    </xdr:to>
    <xdr:sp macro="" textlink="">
      <xdr:nvSpPr>
        <xdr:cNvPr id="33" name="TextBox 32">
          <a:extLst>
            <a:ext uri="{FF2B5EF4-FFF2-40B4-BE49-F238E27FC236}">
              <a16:creationId xmlns:a16="http://schemas.microsoft.com/office/drawing/2014/main" id="{2209231B-F5D7-4FF6-BDD9-B97C19A2D8FE}"/>
            </a:ext>
          </a:extLst>
        </xdr:cNvPr>
        <xdr:cNvSpPr txBox="1"/>
      </xdr:nvSpPr>
      <xdr:spPr>
        <a:xfrm>
          <a:off x="818895" y="2702995"/>
          <a:ext cx="259136" cy="272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0</xdr:col>
      <xdr:colOff>568134</xdr:colOff>
      <xdr:row>17</xdr:row>
      <xdr:rowOff>150716</xdr:rowOff>
    </xdr:from>
    <xdr:to>
      <xdr:col>1</xdr:col>
      <xdr:colOff>229379</xdr:colOff>
      <xdr:row>19</xdr:row>
      <xdr:rowOff>78014</xdr:rowOff>
    </xdr:to>
    <xdr:sp macro="" textlink="">
      <xdr:nvSpPr>
        <xdr:cNvPr id="34" name="TextBox 33">
          <a:extLst>
            <a:ext uri="{FF2B5EF4-FFF2-40B4-BE49-F238E27FC236}">
              <a16:creationId xmlns:a16="http://schemas.microsoft.com/office/drawing/2014/main" id="{73AF55F6-63FE-4CC0-ADFB-FE6E3E5C5836}"/>
            </a:ext>
          </a:extLst>
        </xdr:cNvPr>
        <xdr:cNvSpPr txBox="1"/>
      </xdr:nvSpPr>
      <xdr:spPr>
        <a:xfrm>
          <a:off x="568134" y="2924872"/>
          <a:ext cx="262511" cy="24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Q</a:t>
          </a:r>
        </a:p>
      </xdr:txBody>
    </xdr:sp>
    <xdr:clientData/>
  </xdr:twoCellAnchor>
  <xdr:twoCellAnchor>
    <xdr:from>
      <xdr:col>1</xdr:col>
      <xdr:colOff>422330</xdr:colOff>
      <xdr:row>15</xdr:row>
      <xdr:rowOff>110418</xdr:rowOff>
    </xdr:from>
    <xdr:to>
      <xdr:col>1</xdr:col>
      <xdr:colOff>422963</xdr:colOff>
      <xdr:row>18</xdr:row>
      <xdr:rowOff>124639</xdr:rowOff>
    </xdr:to>
    <xdr:cxnSp macro="">
      <xdr:nvCxnSpPr>
        <xdr:cNvPr id="35" name="Straight Arrow Connector 34">
          <a:extLst>
            <a:ext uri="{FF2B5EF4-FFF2-40B4-BE49-F238E27FC236}">
              <a16:creationId xmlns:a16="http://schemas.microsoft.com/office/drawing/2014/main" id="{73DFE306-22CD-4D67-AFF3-08F25321689F}"/>
            </a:ext>
          </a:extLst>
        </xdr:cNvPr>
        <xdr:cNvCxnSpPr/>
      </xdr:nvCxnSpPr>
      <xdr:spPr>
        <a:xfrm flipH="1" flipV="1">
          <a:off x="1023596" y="2563106"/>
          <a:ext cx="633" cy="496424"/>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221718</xdr:colOff>
      <xdr:row>20</xdr:row>
      <xdr:rowOff>119616</xdr:rowOff>
    </xdr:from>
    <xdr:to>
      <xdr:col>1</xdr:col>
      <xdr:colOff>462068</xdr:colOff>
      <xdr:row>22</xdr:row>
      <xdr:rowOff>79907</xdr:rowOff>
    </xdr:to>
    <xdr:sp macro="" textlink="">
      <xdr:nvSpPr>
        <xdr:cNvPr id="36" name="TextBox 35">
          <a:extLst>
            <a:ext uri="{FF2B5EF4-FFF2-40B4-BE49-F238E27FC236}">
              <a16:creationId xmlns:a16="http://schemas.microsoft.com/office/drawing/2014/main" id="{E43B79DF-DD76-4C54-83C1-86845081C68B}"/>
            </a:ext>
          </a:extLst>
        </xdr:cNvPr>
        <xdr:cNvSpPr txBox="1"/>
      </xdr:nvSpPr>
      <xdr:spPr>
        <a:xfrm>
          <a:off x="822984" y="3375975"/>
          <a:ext cx="240350" cy="281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1</xdr:col>
      <xdr:colOff>201386</xdr:colOff>
      <xdr:row>18</xdr:row>
      <xdr:rowOff>125607</xdr:rowOff>
    </xdr:from>
    <xdr:to>
      <xdr:col>1</xdr:col>
      <xdr:colOff>563800</xdr:colOff>
      <xdr:row>18</xdr:row>
      <xdr:rowOff>125607</xdr:rowOff>
    </xdr:to>
    <xdr:cxnSp macro="">
      <xdr:nvCxnSpPr>
        <xdr:cNvPr id="37" name="Straight Arrow Connector 36">
          <a:extLst>
            <a:ext uri="{FF2B5EF4-FFF2-40B4-BE49-F238E27FC236}">
              <a16:creationId xmlns:a16="http://schemas.microsoft.com/office/drawing/2014/main" id="{BE2AEFBB-9A2F-44DD-AEEF-903964E1DE4F}"/>
            </a:ext>
          </a:extLst>
        </xdr:cNvPr>
        <xdr:cNvCxnSpPr/>
      </xdr:nvCxnSpPr>
      <xdr:spPr>
        <a:xfrm>
          <a:off x="802652" y="3060498"/>
          <a:ext cx="36241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426293</xdr:colOff>
      <xdr:row>18</xdr:row>
      <xdr:rowOff>117978</xdr:rowOff>
    </xdr:from>
    <xdr:to>
      <xdr:col>1</xdr:col>
      <xdr:colOff>429624</xdr:colOff>
      <xdr:row>24</xdr:row>
      <xdr:rowOff>114651</xdr:rowOff>
    </xdr:to>
    <xdr:cxnSp macro="">
      <xdr:nvCxnSpPr>
        <xdr:cNvPr id="38" name="Straight Arrow Connector 37">
          <a:extLst>
            <a:ext uri="{FF2B5EF4-FFF2-40B4-BE49-F238E27FC236}">
              <a16:creationId xmlns:a16="http://schemas.microsoft.com/office/drawing/2014/main" id="{29FF4C90-7FE9-472A-9774-FD7E07F7C15B}"/>
            </a:ext>
          </a:extLst>
        </xdr:cNvPr>
        <xdr:cNvCxnSpPr/>
      </xdr:nvCxnSpPr>
      <xdr:spPr>
        <a:xfrm flipH="1" flipV="1">
          <a:off x="1027559" y="3052869"/>
          <a:ext cx="3331" cy="961079"/>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6661</xdr:colOff>
      <xdr:row>23</xdr:row>
      <xdr:rowOff>156979</xdr:rowOff>
    </xdr:from>
    <xdr:to>
      <xdr:col>1</xdr:col>
      <xdr:colOff>349694</xdr:colOff>
      <xdr:row>25</xdr:row>
      <xdr:rowOff>34718</xdr:rowOff>
    </xdr:to>
    <xdr:sp macro="" textlink="">
      <xdr:nvSpPr>
        <xdr:cNvPr id="39" name="TextBox 38">
          <a:extLst>
            <a:ext uri="{FF2B5EF4-FFF2-40B4-BE49-F238E27FC236}">
              <a16:creationId xmlns:a16="http://schemas.microsoft.com/office/drawing/2014/main" id="{D917C0D7-E791-41AD-824B-86485F53E75D}"/>
            </a:ext>
          </a:extLst>
        </xdr:cNvPr>
        <xdr:cNvSpPr txBox="1"/>
      </xdr:nvSpPr>
      <xdr:spPr>
        <a:xfrm>
          <a:off x="607927" y="3895542"/>
          <a:ext cx="343033" cy="199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1</xdr:col>
      <xdr:colOff>513819</xdr:colOff>
      <xdr:row>15</xdr:row>
      <xdr:rowOff>67831</xdr:rowOff>
    </xdr:from>
    <xdr:to>
      <xdr:col>2</xdr:col>
      <xdr:colOff>107127</xdr:colOff>
      <xdr:row>16</xdr:row>
      <xdr:rowOff>124166</xdr:rowOff>
    </xdr:to>
    <xdr:sp macro="" textlink="">
      <xdr:nvSpPr>
        <xdr:cNvPr id="40" name="TextBox 39">
          <a:extLst>
            <a:ext uri="{FF2B5EF4-FFF2-40B4-BE49-F238E27FC236}">
              <a16:creationId xmlns:a16="http://schemas.microsoft.com/office/drawing/2014/main" id="{3CEA5B7C-B421-4AD3-9EE6-DE5E85B2683B}"/>
            </a:ext>
          </a:extLst>
        </xdr:cNvPr>
        <xdr:cNvSpPr txBox="1"/>
      </xdr:nvSpPr>
      <xdr:spPr>
        <a:xfrm>
          <a:off x="1115085" y="2520519"/>
          <a:ext cx="194573" cy="217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382851</xdr:colOff>
      <xdr:row>15</xdr:row>
      <xdr:rowOff>87517</xdr:rowOff>
    </xdr:from>
    <xdr:to>
      <xdr:col>3</xdr:col>
      <xdr:colOff>558312</xdr:colOff>
      <xdr:row>16</xdr:row>
      <xdr:rowOff>126300</xdr:rowOff>
    </xdr:to>
    <xdr:sp macro="" textlink="">
      <xdr:nvSpPr>
        <xdr:cNvPr id="41" name="TextBox 40">
          <a:extLst>
            <a:ext uri="{FF2B5EF4-FFF2-40B4-BE49-F238E27FC236}">
              <a16:creationId xmlns:a16="http://schemas.microsoft.com/office/drawing/2014/main" id="{FFEB5462-1E95-429C-9125-6FF0FDE10975}"/>
            </a:ext>
          </a:extLst>
        </xdr:cNvPr>
        <xdr:cNvSpPr txBox="1"/>
      </xdr:nvSpPr>
      <xdr:spPr>
        <a:xfrm>
          <a:off x="2186648" y="2540205"/>
          <a:ext cx="175461" cy="19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35263</xdr:colOff>
      <xdr:row>21</xdr:row>
      <xdr:rowOff>17499</xdr:rowOff>
    </xdr:from>
    <xdr:to>
      <xdr:col>2</xdr:col>
      <xdr:colOff>373888</xdr:colOff>
      <xdr:row>23</xdr:row>
      <xdr:rowOff>15417</xdr:rowOff>
    </xdr:to>
    <xdr:sp macro="" textlink="">
      <xdr:nvSpPr>
        <xdr:cNvPr id="42" name="TextBox 41">
          <a:extLst>
            <a:ext uri="{FF2B5EF4-FFF2-40B4-BE49-F238E27FC236}">
              <a16:creationId xmlns:a16="http://schemas.microsoft.com/office/drawing/2014/main" id="{84F6F205-B025-4121-A2D1-F876E6135106}"/>
            </a:ext>
          </a:extLst>
        </xdr:cNvPr>
        <xdr:cNvSpPr txBox="1"/>
      </xdr:nvSpPr>
      <xdr:spPr>
        <a:xfrm>
          <a:off x="1237794" y="3434593"/>
          <a:ext cx="338625" cy="319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306398</xdr:colOff>
      <xdr:row>21</xdr:row>
      <xdr:rowOff>38436</xdr:rowOff>
    </xdr:from>
    <xdr:to>
      <xdr:col>3</xdr:col>
      <xdr:colOff>587800</xdr:colOff>
      <xdr:row>23</xdr:row>
      <xdr:rowOff>31386</xdr:rowOff>
    </xdr:to>
    <xdr:sp macro="" textlink="">
      <xdr:nvSpPr>
        <xdr:cNvPr id="43" name="TextBox 42">
          <a:extLst>
            <a:ext uri="{FF2B5EF4-FFF2-40B4-BE49-F238E27FC236}">
              <a16:creationId xmlns:a16="http://schemas.microsoft.com/office/drawing/2014/main" id="{19A746F1-16DA-40CB-8AF3-390955155E74}"/>
            </a:ext>
          </a:extLst>
        </xdr:cNvPr>
        <xdr:cNvSpPr txBox="1"/>
      </xdr:nvSpPr>
      <xdr:spPr>
        <a:xfrm>
          <a:off x="2110195" y="3455530"/>
          <a:ext cx="281402" cy="314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1000"/>
        </a:p>
      </xdr:txBody>
    </xdr:sp>
    <xdr:clientData/>
  </xdr:twoCellAnchor>
  <xdr:twoCellAnchor>
    <xdr:from>
      <xdr:col>2</xdr:col>
      <xdr:colOff>13444</xdr:colOff>
      <xdr:row>20</xdr:row>
      <xdr:rowOff>145849</xdr:rowOff>
    </xdr:from>
    <xdr:to>
      <xdr:col>2</xdr:col>
      <xdr:colOff>102741</xdr:colOff>
      <xdr:row>21</xdr:row>
      <xdr:rowOff>110442</xdr:rowOff>
    </xdr:to>
    <xdr:cxnSp macro="">
      <xdr:nvCxnSpPr>
        <xdr:cNvPr id="44" name="Straight Arrow Connector 43">
          <a:extLst>
            <a:ext uri="{FF2B5EF4-FFF2-40B4-BE49-F238E27FC236}">
              <a16:creationId xmlns:a16="http://schemas.microsoft.com/office/drawing/2014/main" id="{F858026E-4A1F-48F8-A556-339949C18885}"/>
            </a:ext>
          </a:extLst>
        </xdr:cNvPr>
        <xdr:cNvCxnSpPr/>
      </xdr:nvCxnSpPr>
      <xdr:spPr>
        <a:xfrm flipH="1" flipV="1">
          <a:off x="1215975" y="3402208"/>
          <a:ext cx="89297" cy="12532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448892</xdr:colOff>
      <xdr:row>16</xdr:row>
      <xdr:rowOff>68281</xdr:rowOff>
    </xdr:from>
    <xdr:to>
      <xdr:col>3</xdr:col>
      <xdr:colOff>158481</xdr:colOff>
      <xdr:row>17</xdr:row>
      <xdr:rowOff>125292</xdr:rowOff>
    </xdr:to>
    <xdr:sp macro="" textlink="">
      <xdr:nvSpPr>
        <xdr:cNvPr id="45" name="TextBox 44">
          <a:extLst>
            <a:ext uri="{FF2B5EF4-FFF2-40B4-BE49-F238E27FC236}">
              <a16:creationId xmlns:a16="http://schemas.microsoft.com/office/drawing/2014/main" id="{7D9638F5-F524-4EA7-9A56-75A13AAC08D6}"/>
            </a:ext>
          </a:extLst>
        </xdr:cNvPr>
        <xdr:cNvSpPr txBox="1"/>
      </xdr:nvSpPr>
      <xdr:spPr>
        <a:xfrm>
          <a:off x="1651423" y="2681703"/>
          <a:ext cx="310855" cy="217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2</a:t>
          </a:r>
        </a:p>
      </xdr:txBody>
    </xdr:sp>
    <xdr:clientData/>
  </xdr:twoCellAnchor>
  <xdr:twoCellAnchor>
    <xdr:from>
      <xdr:col>2</xdr:col>
      <xdr:colOff>306399</xdr:colOff>
      <xdr:row>15</xdr:row>
      <xdr:rowOff>131300</xdr:rowOff>
    </xdr:from>
    <xdr:to>
      <xdr:col>2</xdr:col>
      <xdr:colOff>307397</xdr:colOff>
      <xdr:row>24</xdr:row>
      <xdr:rowOff>117979</xdr:rowOff>
    </xdr:to>
    <xdr:cxnSp macro="">
      <xdr:nvCxnSpPr>
        <xdr:cNvPr id="46" name="Straight Arrow Connector 45">
          <a:extLst>
            <a:ext uri="{FF2B5EF4-FFF2-40B4-BE49-F238E27FC236}">
              <a16:creationId xmlns:a16="http://schemas.microsoft.com/office/drawing/2014/main" id="{70195BB3-AD13-40A3-9C92-95C40F6DED15}"/>
            </a:ext>
          </a:extLst>
        </xdr:cNvPr>
        <xdr:cNvCxnSpPr/>
      </xdr:nvCxnSpPr>
      <xdr:spPr>
        <a:xfrm>
          <a:off x="1508930" y="2583988"/>
          <a:ext cx="998" cy="143328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542053</xdr:colOff>
      <xdr:row>23</xdr:row>
      <xdr:rowOff>82174</xdr:rowOff>
    </xdr:from>
    <xdr:to>
      <xdr:col>2</xdr:col>
      <xdr:colOff>201159</xdr:colOff>
      <xdr:row>24</xdr:row>
      <xdr:rowOff>111314</xdr:rowOff>
    </xdr:to>
    <xdr:sp macro="" textlink="">
      <xdr:nvSpPr>
        <xdr:cNvPr id="47" name="TextBox 46">
          <a:extLst>
            <a:ext uri="{FF2B5EF4-FFF2-40B4-BE49-F238E27FC236}">
              <a16:creationId xmlns:a16="http://schemas.microsoft.com/office/drawing/2014/main" id="{B3A04742-3246-42B7-9126-39576224E6FA}"/>
            </a:ext>
          </a:extLst>
        </xdr:cNvPr>
        <xdr:cNvSpPr txBox="1"/>
      </xdr:nvSpPr>
      <xdr:spPr>
        <a:xfrm>
          <a:off x="1143319" y="3820737"/>
          <a:ext cx="260371" cy="18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386924</xdr:colOff>
      <xdr:row>23</xdr:row>
      <xdr:rowOff>86004</xdr:rowOff>
    </xdr:from>
    <xdr:to>
      <xdr:col>4</xdr:col>
      <xdr:colOff>33496</xdr:colOff>
      <xdr:row>24</xdr:row>
      <xdr:rowOff>101670</xdr:rowOff>
    </xdr:to>
    <xdr:sp macro="" textlink="">
      <xdr:nvSpPr>
        <xdr:cNvPr id="48" name="TextBox 47">
          <a:extLst>
            <a:ext uri="{FF2B5EF4-FFF2-40B4-BE49-F238E27FC236}">
              <a16:creationId xmlns:a16="http://schemas.microsoft.com/office/drawing/2014/main" id="{08497872-1EBD-4C90-850D-3D85A00AEB55}"/>
            </a:ext>
          </a:extLst>
        </xdr:cNvPr>
        <xdr:cNvSpPr txBox="1"/>
      </xdr:nvSpPr>
      <xdr:spPr>
        <a:xfrm>
          <a:off x="2190721" y="3824567"/>
          <a:ext cx="247838" cy="17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47282</xdr:colOff>
      <xdr:row>15</xdr:row>
      <xdr:rowOff>127987</xdr:rowOff>
    </xdr:from>
    <xdr:to>
      <xdr:col>3</xdr:col>
      <xdr:colOff>178251</xdr:colOff>
      <xdr:row>16</xdr:row>
      <xdr:rowOff>152115</xdr:rowOff>
    </xdr:to>
    <xdr:cxnSp macro="">
      <xdr:nvCxnSpPr>
        <xdr:cNvPr id="49" name="Straight Arrow Connector 48">
          <a:extLst>
            <a:ext uri="{FF2B5EF4-FFF2-40B4-BE49-F238E27FC236}">
              <a16:creationId xmlns:a16="http://schemas.microsoft.com/office/drawing/2014/main" id="{F1D6D4B7-E5EF-4767-AF3A-99DE884E9EDF}"/>
            </a:ext>
          </a:extLst>
        </xdr:cNvPr>
        <xdr:cNvCxnSpPr/>
      </xdr:nvCxnSpPr>
      <xdr:spPr>
        <a:xfrm flipV="1">
          <a:off x="1851079" y="2580675"/>
          <a:ext cx="130969" cy="18486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486241</xdr:colOff>
      <xdr:row>21</xdr:row>
      <xdr:rowOff>23559</xdr:rowOff>
    </xdr:from>
    <xdr:to>
      <xdr:col>3</xdr:col>
      <xdr:colOff>555921</xdr:colOff>
      <xdr:row>21</xdr:row>
      <xdr:rowOff>137961</xdr:rowOff>
    </xdr:to>
    <xdr:cxnSp macro="">
      <xdr:nvCxnSpPr>
        <xdr:cNvPr id="50" name="Straight Arrow Connector 49">
          <a:extLst>
            <a:ext uri="{FF2B5EF4-FFF2-40B4-BE49-F238E27FC236}">
              <a16:creationId xmlns:a16="http://schemas.microsoft.com/office/drawing/2014/main" id="{964E8D18-C0E1-4E7D-BDBB-C81AE778C966}"/>
            </a:ext>
          </a:extLst>
        </xdr:cNvPr>
        <xdr:cNvCxnSpPr/>
      </xdr:nvCxnSpPr>
      <xdr:spPr>
        <a:xfrm flipV="1">
          <a:off x="2290038" y="3440653"/>
          <a:ext cx="69680" cy="1144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259301</xdr:colOff>
      <xdr:row>19</xdr:row>
      <xdr:rowOff>81339</xdr:rowOff>
    </xdr:from>
    <xdr:to>
      <xdr:col>2</xdr:col>
      <xdr:colOff>484893</xdr:colOff>
      <xdr:row>21</xdr:row>
      <xdr:rowOff>4637</xdr:rowOff>
    </xdr:to>
    <xdr:sp macro="" textlink="">
      <xdr:nvSpPr>
        <xdr:cNvPr id="51" name="TextBox 50">
          <a:extLst>
            <a:ext uri="{FF2B5EF4-FFF2-40B4-BE49-F238E27FC236}">
              <a16:creationId xmlns:a16="http://schemas.microsoft.com/office/drawing/2014/main" id="{8A75C257-F6AC-4315-8E40-47EE0B570815}"/>
            </a:ext>
          </a:extLst>
        </xdr:cNvPr>
        <xdr:cNvSpPr txBox="1"/>
      </xdr:nvSpPr>
      <xdr:spPr>
        <a:xfrm>
          <a:off x="1461832" y="3176964"/>
          <a:ext cx="225592" cy="244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2</xdr:col>
      <xdr:colOff>78739</xdr:colOff>
      <xdr:row>24</xdr:row>
      <xdr:rowOff>114649</xdr:rowOff>
    </xdr:from>
    <xdr:to>
      <xdr:col>2</xdr:col>
      <xdr:colOff>386329</xdr:colOff>
      <xdr:row>24</xdr:row>
      <xdr:rowOff>115617</xdr:rowOff>
    </xdr:to>
    <xdr:cxnSp macro="">
      <xdr:nvCxnSpPr>
        <xdr:cNvPr id="52" name="Straight Connector 51">
          <a:extLst>
            <a:ext uri="{FF2B5EF4-FFF2-40B4-BE49-F238E27FC236}">
              <a16:creationId xmlns:a16="http://schemas.microsoft.com/office/drawing/2014/main" id="{22A5E9E3-AD95-49CB-A1E2-5F69BF4AE189}"/>
            </a:ext>
          </a:extLst>
        </xdr:cNvPr>
        <xdr:cNvCxnSpPr/>
      </xdr:nvCxnSpPr>
      <xdr:spPr>
        <a:xfrm flipV="1">
          <a:off x="1281270" y="4013946"/>
          <a:ext cx="307590" cy="96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338389</xdr:colOff>
      <xdr:row>23</xdr:row>
      <xdr:rowOff>138487</xdr:rowOff>
    </xdr:from>
    <xdr:to>
      <xdr:col>5</xdr:col>
      <xdr:colOff>147889</xdr:colOff>
      <xdr:row>25</xdr:row>
      <xdr:rowOff>48250</xdr:rowOff>
    </xdr:to>
    <xdr:sp macro="" textlink="">
      <xdr:nvSpPr>
        <xdr:cNvPr id="53" name="TextBox 52">
          <a:extLst>
            <a:ext uri="{FF2B5EF4-FFF2-40B4-BE49-F238E27FC236}">
              <a16:creationId xmlns:a16="http://schemas.microsoft.com/office/drawing/2014/main" id="{B9D7F93A-F0DF-465E-916B-8ACD818B7831}"/>
            </a:ext>
          </a:extLst>
        </xdr:cNvPr>
        <xdr:cNvSpPr txBox="1"/>
      </xdr:nvSpPr>
      <xdr:spPr>
        <a:xfrm>
          <a:off x="2743452" y="3877050"/>
          <a:ext cx="410765" cy="231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H</a:t>
          </a:r>
          <a:r>
            <a:rPr lang="en-CA" sz="1000" baseline="-25000">
              <a:solidFill>
                <a:schemeClr val="dk1"/>
              </a:solidFill>
              <a:effectLst/>
              <a:latin typeface="+mn-lt"/>
              <a:ea typeface="+mn-ea"/>
              <a:cs typeface="+mn-cs"/>
            </a:rPr>
            <a:t>E</a:t>
          </a:r>
          <a:endParaRPr lang="en-CA" sz="1000" baseline="-25000">
            <a:effectLst/>
          </a:endParaRPr>
        </a:p>
        <a:p>
          <a:endParaRPr lang="en-CA" sz="1000"/>
        </a:p>
      </xdr:txBody>
    </xdr:sp>
    <xdr:clientData/>
  </xdr:twoCellAnchor>
  <xdr:twoCellAnchor>
    <xdr:from>
      <xdr:col>1</xdr:col>
      <xdr:colOff>329711</xdr:colOff>
      <xdr:row>24</xdr:row>
      <xdr:rowOff>111319</xdr:rowOff>
    </xdr:from>
    <xdr:to>
      <xdr:col>1</xdr:col>
      <xdr:colOff>476250</xdr:colOff>
      <xdr:row>24</xdr:row>
      <xdr:rowOff>111319</xdr:rowOff>
    </xdr:to>
    <xdr:cxnSp macro="">
      <xdr:nvCxnSpPr>
        <xdr:cNvPr id="54" name="Straight Connector 53">
          <a:extLst>
            <a:ext uri="{FF2B5EF4-FFF2-40B4-BE49-F238E27FC236}">
              <a16:creationId xmlns:a16="http://schemas.microsoft.com/office/drawing/2014/main" id="{A5BCB129-6E86-4285-AF70-85942048E7CA}"/>
            </a:ext>
          </a:extLst>
        </xdr:cNvPr>
        <xdr:cNvCxnSpPr/>
      </xdr:nvCxnSpPr>
      <xdr:spPr>
        <a:xfrm flipH="1">
          <a:off x="930977" y="4010616"/>
          <a:ext cx="1465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89" t="s">
        <v>18</v>
      </c>
      <c r="C16" s="89"/>
      <c r="D16" s="89"/>
      <c r="E16" s="89"/>
      <c r="F16" s="89"/>
      <c r="G16" s="89"/>
      <c r="H16" s="89"/>
      <c r="I16" s="89"/>
      <c r="J16" s="89"/>
      <c r="M16" s="26"/>
      <c r="N16" s="26"/>
      <c r="O16" s="26"/>
      <c r="P16" s="26"/>
      <c r="Q16" s="26"/>
      <c r="R16" s="27"/>
      <c r="S16" s="27"/>
      <c r="T16" s="23"/>
      <c r="U16" s="23"/>
      <c r="V16" s="23"/>
      <c r="W16" s="23"/>
      <c r="X16" s="23"/>
      <c r="Y16" s="23"/>
    </row>
    <row r="17" spans="1:25" s="5" customFormat="1" ht="12.75" x14ac:dyDescent="0.2">
      <c r="B17" s="89"/>
      <c r="C17" s="89"/>
      <c r="D17" s="89"/>
      <c r="E17" s="89"/>
      <c r="F17" s="89"/>
      <c r="G17" s="89"/>
      <c r="H17" s="89"/>
      <c r="I17" s="89"/>
      <c r="J17" s="89"/>
      <c r="M17" s="26"/>
      <c r="N17" s="26"/>
      <c r="O17" s="26"/>
      <c r="P17" s="26"/>
      <c r="Q17" s="26"/>
      <c r="R17" s="27"/>
      <c r="S17" s="27"/>
      <c r="T17" s="23"/>
      <c r="U17" s="23"/>
      <c r="V17" s="23"/>
      <c r="W17" s="23"/>
      <c r="X17" s="23"/>
      <c r="Y17" s="23"/>
    </row>
    <row r="18" spans="1:25" s="5" customFormat="1" ht="12.75" x14ac:dyDescent="0.2">
      <c r="B18" s="89"/>
      <c r="C18" s="89"/>
      <c r="D18" s="89"/>
      <c r="E18" s="89"/>
      <c r="F18" s="89"/>
      <c r="G18" s="89"/>
      <c r="H18" s="89"/>
      <c r="I18" s="89"/>
      <c r="J18" s="89"/>
      <c r="M18" s="26"/>
      <c r="N18" s="26"/>
      <c r="O18" s="26"/>
      <c r="P18" s="26"/>
      <c r="Q18" s="26"/>
      <c r="R18" s="27"/>
      <c r="S18" s="27"/>
      <c r="T18" s="23"/>
      <c r="U18" s="23"/>
      <c r="V18" s="23"/>
      <c r="W18" s="23"/>
      <c r="X18" s="23"/>
      <c r="Y18" s="23"/>
    </row>
    <row r="19" spans="1:25" s="5" customFormat="1" ht="12.75" x14ac:dyDescent="0.2">
      <c r="B19" s="89"/>
      <c r="C19" s="89"/>
      <c r="D19" s="89"/>
      <c r="E19" s="89"/>
      <c r="F19" s="89"/>
      <c r="G19" s="89"/>
      <c r="H19" s="89"/>
      <c r="I19" s="89"/>
      <c r="J19" s="89"/>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89" t="s">
        <v>19</v>
      </c>
      <c r="C22" s="89"/>
      <c r="D22" s="89"/>
      <c r="E22" s="89"/>
      <c r="F22" s="89"/>
      <c r="G22" s="89"/>
      <c r="H22" s="89"/>
      <c r="I22" s="89"/>
      <c r="J22" s="89"/>
      <c r="K22" s="19"/>
      <c r="M22" s="26"/>
      <c r="N22" s="26"/>
      <c r="O22" s="26"/>
      <c r="P22" s="26"/>
      <c r="Q22" s="26"/>
      <c r="R22" s="27"/>
      <c r="S22" s="27"/>
      <c r="T22" s="23"/>
      <c r="U22" s="23"/>
      <c r="V22" s="23"/>
      <c r="W22" s="23"/>
      <c r="X22" s="23"/>
      <c r="Y22" s="23"/>
    </row>
    <row r="23" spans="1:25" s="5" customFormat="1" ht="12.75" x14ac:dyDescent="0.2">
      <c r="A23" s="19"/>
      <c r="B23" s="89"/>
      <c r="C23" s="89"/>
      <c r="D23" s="89"/>
      <c r="E23" s="89"/>
      <c r="F23" s="89"/>
      <c r="G23" s="89"/>
      <c r="H23" s="89"/>
      <c r="I23" s="89"/>
      <c r="J23" s="89"/>
      <c r="K23" s="19"/>
      <c r="M23" s="26"/>
      <c r="N23" s="26"/>
      <c r="O23" s="26"/>
      <c r="P23" s="26"/>
      <c r="Q23" s="26"/>
      <c r="R23" s="27"/>
      <c r="S23" s="30"/>
      <c r="T23" s="23"/>
      <c r="U23" s="23"/>
      <c r="V23" s="23"/>
      <c r="W23" s="23"/>
      <c r="X23" s="23"/>
      <c r="Y23" s="23"/>
    </row>
    <row r="24" spans="1:25" s="5" customFormat="1" ht="12.75" x14ac:dyDescent="0.2">
      <c r="A24" s="19"/>
      <c r="B24" s="89"/>
      <c r="C24" s="89"/>
      <c r="D24" s="89"/>
      <c r="E24" s="89"/>
      <c r="F24" s="89"/>
      <c r="G24" s="89"/>
      <c r="H24" s="89"/>
      <c r="I24" s="89"/>
      <c r="J24" s="89"/>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89" t="s">
        <v>21</v>
      </c>
      <c r="C26" s="89"/>
      <c r="D26" s="89"/>
      <c r="E26" s="89"/>
      <c r="F26" s="89"/>
      <c r="G26" s="89"/>
      <c r="H26" s="89"/>
      <c r="I26" s="89"/>
      <c r="J26" s="89"/>
      <c r="K26" s="19"/>
      <c r="M26" s="26"/>
      <c r="N26" s="26"/>
      <c r="O26" s="26"/>
      <c r="P26" s="26"/>
      <c r="Q26" s="26"/>
      <c r="R26" s="27"/>
      <c r="S26" s="27"/>
      <c r="T26" s="23"/>
      <c r="U26" s="23"/>
      <c r="V26" s="23"/>
      <c r="W26" s="23"/>
      <c r="X26" s="23"/>
      <c r="Y26" s="23"/>
    </row>
    <row r="27" spans="1:25" s="5" customFormat="1" ht="12.75" x14ac:dyDescent="0.2">
      <c r="A27" s="19"/>
      <c r="B27" s="89"/>
      <c r="C27" s="89"/>
      <c r="D27" s="89"/>
      <c r="E27" s="89"/>
      <c r="F27" s="89"/>
      <c r="G27" s="89"/>
      <c r="H27" s="89"/>
      <c r="I27" s="89"/>
      <c r="J27" s="89"/>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89" t="s">
        <v>22</v>
      </c>
      <c r="C29" s="89"/>
      <c r="D29" s="89"/>
      <c r="E29" s="89"/>
      <c r="F29" s="89"/>
      <c r="G29" s="89"/>
      <c r="H29" s="89"/>
      <c r="I29" s="89"/>
      <c r="J29" s="89"/>
      <c r="K29" s="19"/>
      <c r="M29" s="26"/>
      <c r="N29" s="26"/>
      <c r="O29" s="26"/>
      <c r="P29" s="26"/>
      <c r="Q29" s="26"/>
      <c r="R29" s="27"/>
      <c r="S29" s="27"/>
      <c r="T29" s="23"/>
      <c r="U29" s="23"/>
      <c r="V29" s="23"/>
      <c r="W29" s="23"/>
      <c r="X29" s="23"/>
      <c r="Y29" s="23"/>
    </row>
    <row r="30" spans="1:25" s="5" customFormat="1" ht="12.75" customHeight="1" x14ac:dyDescent="0.2">
      <c r="A30" s="19"/>
      <c r="B30" s="89"/>
      <c r="C30" s="89"/>
      <c r="D30" s="89"/>
      <c r="E30" s="89"/>
      <c r="F30" s="89"/>
      <c r="G30" s="89"/>
      <c r="H30" s="89"/>
      <c r="I30" s="89"/>
      <c r="J30" s="89"/>
      <c r="K30" s="19"/>
      <c r="M30" s="26"/>
      <c r="N30" s="26"/>
      <c r="O30" s="26"/>
      <c r="P30" s="26"/>
      <c r="Q30" s="26"/>
      <c r="R30" s="27"/>
      <c r="S30" s="27"/>
      <c r="T30" s="23"/>
      <c r="U30" s="23"/>
      <c r="V30" s="23"/>
      <c r="W30" s="23"/>
      <c r="X30" s="23"/>
      <c r="Y30" s="23"/>
    </row>
    <row r="31" spans="1:25" s="5" customFormat="1" ht="12.75" customHeight="1" x14ac:dyDescent="0.2">
      <c r="A31" s="19"/>
      <c r="B31" s="89"/>
      <c r="C31" s="89"/>
      <c r="D31" s="89"/>
      <c r="E31" s="89"/>
      <c r="F31" s="89"/>
      <c r="G31" s="89"/>
      <c r="H31" s="89"/>
      <c r="I31" s="89"/>
      <c r="J31" s="89"/>
      <c r="K31" s="19"/>
      <c r="M31" s="26"/>
      <c r="N31" s="26"/>
      <c r="O31" s="26"/>
      <c r="P31" s="26"/>
      <c r="Q31" s="26"/>
      <c r="R31" s="27"/>
      <c r="S31" s="27"/>
      <c r="T31" s="23"/>
      <c r="U31" s="23"/>
      <c r="V31" s="23"/>
      <c r="W31" s="23"/>
      <c r="X31" s="23"/>
      <c r="Y31" s="23"/>
    </row>
    <row r="32" spans="1:25" s="5" customFormat="1" ht="12.75" customHeight="1" x14ac:dyDescent="0.2">
      <c r="A32" s="19"/>
      <c r="B32" s="89"/>
      <c r="C32" s="89"/>
      <c r="D32" s="89"/>
      <c r="E32" s="89"/>
      <c r="F32" s="89"/>
      <c r="G32" s="89"/>
      <c r="H32" s="89"/>
      <c r="I32" s="89"/>
      <c r="J32" s="89"/>
      <c r="K32" s="19"/>
      <c r="M32" s="26"/>
      <c r="N32" s="26"/>
      <c r="O32" s="26"/>
      <c r="P32" s="26"/>
      <c r="Q32" s="26"/>
      <c r="R32" s="27"/>
      <c r="S32" s="27"/>
      <c r="T32" s="23"/>
      <c r="U32" s="23"/>
      <c r="V32" s="23"/>
      <c r="W32" s="23"/>
      <c r="X32" s="23"/>
      <c r="Y32" s="23"/>
    </row>
    <row r="33" spans="1:25" s="5" customFormat="1" ht="12.75" customHeight="1" x14ac:dyDescent="0.2">
      <c r="A33" s="19"/>
      <c r="B33" s="89"/>
      <c r="C33" s="89"/>
      <c r="D33" s="89"/>
      <c r="E33" s="89"/>
      <c r="F33" s="89"/>
      <c r="G33" s="89"/>
      <c r="H33" s="89"/>
      <c r="I33" s="89"/>
      <c r="J33" s="89"/>
      <c r="K33" s="19"/>
      <c r="M33" s="26"/>
      <c r="N33" s="26"/>
      <c r="O33" s="26"/>
      <c r="P33" s="26"/>
      <c r="Q33" s="26"/>
      <c r="R33" s="27"/>
      <c r="S33" s="30"/>
      <c r="T33" s="23"/>
      <c r="U33" s="23"/>
      <c r="V33" s="23"/>
      <c r="W33" s="23"/>
      <c r="X33" s="23"/>
      <c r="Y33" s="23"/>
    </row>
    <row r="34" spans="1:25" s="5" customFormat="1" ht="12.75" x14ac:dyDescent="0.2">
      <c r="A34" s="19"/>
      <c r="B34" s="32"/>
      <c r="C34" s="32"/>
      <c r="D34" s="91" t="s">
        <v>14</v>
      </c>
      <c r="E34" s="91"/>
      <c r="F34" s="91"/>
      <c r="G34" s="91"/>
      <c r="H34" s="91"/>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89" t="s">
        <v>23</v>
      </c>
      <c r="C38" s="89"/>
      <c r="D38" s="89"/>
      <c r="E38" s="89"/>
      <c r="F38" s="89"/>
      <c r="G38" s="89"/>
      <c r="H38" s="89"/>
      <c r="I38" s="89"/>
      <c r="J38" s="89"/>
      <c r="K38" s="19"/>
      <c r="M38" s="26"/>
      <c r="N38" s="26"/>
      <c r="O38" s="26"/>
      <c r="P38" s="26"/>
      <c r="Q38" s="26"/>
      <c r="R38" s="27"/>
      <c r="S38" s="27"/>
      <c r="T38" s="23"/>
      <c r="U38" s="23"/>
      <c r="V38" s="23"/>
      <c r="W38" s="23"/>
      <c r="X38" s="23"/>
      <c r="Y38" s="23"/>
    </row>
    <row r="39" spans="1:25" s="5" customFormat="1" ht="12.75" x14ac:dyDescent="0.2">
      <c r="A39" s="19"/>
      <c r="B39" s="89"/>
      <c r="C39" s="89"/>
      <c r="D39" s="89"/>
      <c r="E39" s="89"/>
      <c r="F39" s="89"/>
      <c r="G39" s="89"/>
      <c r="H39" s="89"/>
      <c r="I39" s="89"/>
      <c r="J39" s="89"/>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89" t="s">
        <v>24</v>
      </c>
      <c r="C41" s="89"/>
      <c r="D41" s="89"/>
      <c r="E41" s="89"/>
      <c r="F41" s="89"/>
      <c r="G41" s="89"/>
      <c r="H41" s="89"/>
      <c r="I41" s="89"/>
      <c r="J41" s="89"/>
      <c r="K41" s="19"/>
      <c r="M41" s="26"/>
      <c r="N41" s="26"/>
      <c r="O41" s="26"/>
      <c r="P41" s="26"/>
      <c r="Q41" s="26"/>
      <c r="R41" s="27"/>
      <c r="S41" s="27"/>
      <c r="T41" s="23"/>
      <c r="U41" s="23"/>
      <c r="V41" s="23"/>
      <c r="W41" s="23"/>
      <c r="X41" s="23"/>
      <c r="Y41" s="23"/>
    </row>
    <row r="42" spans="1:25" s="5" customFormat="1" ht="12.75" x14ac:dyDescent="0.2">
      <c r="A42" s="19"/>
      <c r="B42" s="89"/>
      <c r="C42" s="89"/>
      <c r="D42" s="89"/>
      <c r="E42" s="89"/>
      <c r="F42" s="89"/>
      <c r="G42" s="89"/>
      <c r="H42" s="89"/>
      <c r="I42" s="89"/>
      <c r="J42" s="89"/>
      <c r="K42" s="19"/>
      <c r="M42" s="26"/>
      <c r="N42" s="26"/>
      <c r="O42" s="26"/>
      <c r="P42" s="26"/>
      <c r="Q42" s="26"/>
      <c r="R42" s="27"/>
      <c r="S42" s="27"/>
      <c r="T42" s="23"/>
      <c r="U42" s="23"/>
      <c r="V42" s="23"/>
      <c r="W42" s="23"/>
      <c r="X42" s="23"/>
      <c r="Y42" s="23"/>
    </row>
    <row r="43" spans="1:25" s="5" customFormat="1" ht="12.75" x14ac:dyDescent="0.2">
      <c r="A43" s="19"/>
      <c r="B43" s="89"/>
      <c r="C43" s="89"/>
      <c r="D43" s="89"/>
      <c r="E43" s="89"/>
      <c r="F43" s="89"/>
      <c r="G43" s="89"/>
      <c r="H43" s="89"/>
      <c r="I43" s="89"/>
      <c r="J43" s="89"/>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89" t="s">
        <v>17</v>
      </c>
      <c r="C45" s="89"/>
      <c r="D45" s="89"/>
      <c r="E45" s="89"/>
      <c r="F45" s="89"/>
      <c r="G45" s="89"/>
      <c r="H45" s="89"/>
      <c r="I45" s="89"/>
      <c r="J45" s="89"/>
      <c r="K45" s="19"/>
      <c r="M45" s="26"/>
      <c r="N45" s="26"/>
      <c r="O45" s="26"/>
      <c r="P45" s="26"/>
      <c r="Q45" s="26"/>
      <c r="R45" s="27"/>
      <c r="S45" s="27"/>
      <c r="T45" s="23"/>
      <c r="U45" s="23"/>
      <c r="V45" s="23"/>
      <c r="W45" s="23"/>
      <c r="X45" s="23"/>
      <c r="Y45" s="23"/>
    </row>
    <row r="46" spans="1:25" s="5" customFormat="1" ht="12.75" x14ac:dyDescent="0.2">
      <c r="A46" s="19"/>
      <c r="B46" s="89"/>
      <c r="C46" s="89"/>
      <c r="D46" s="89"/>
      <c r="E46" s="89"/>
      <c r="F46" s="89"/>
      <c r="G46" s="89"/>
      <c r="H46" s="89"/>
      <c r="I46" s="89"/>
      <c r="J46" s="89"/>
      <c r="K46" s="19"/>
      <c r="M46" s="26"/>
      <c r="N46" s="26"/>
      <c r="O46" s="26"/>
      <c r="P46" s="26"/>
      <c r="Q46" s="26"/>
      <c r="R46" s="27"/>
      <c r="S46" s="27"/>
      <c r="T46" s="23"/>
      <c r="U46" s="23"/>
      <c r="V46" s="23"/>
      <c r="W46" s="23"/>
      <c r="X46" s="23"/>
      <c r="Y46" s="23"/>
    </row>
    <row r="47" spans="1:25" s="5" customFormat="1" ht="12.75" x14ac:dyDescent="0.2">
      <c r="A47" s="19"/>
      <c r="B47" s="89"/>
      <c r="C47" s="89"/>
      <c r="D47" s="89"/>
      <c r="E47" s="89"/>
      <c r="F47" s="89"/>
      <c r="G47" s="89"/>
      <c r="H47" s="89"/>
      <c r="I47" s="89"/>
      <c r="J47" s="89"/>
      <c r="K47" s="19"/>
      <c r="M47" s="26"/>
      <c r="N47" s="26"/>
      <c r="O47" s="26"/>
      <c r="P47" s="26"/>
      <c r="Q47" s="26"/>
      <c r="R47" s="27"/>
      <c r="S47" s="27"/>
      <c r="T47" s="23"/>
      <c r="U47" s="23"/>
      <c r="V47" s="23"/>
      <c r="W47" s="23"/>
      <c r="X47" s="23"/>
      <c r="Y47" s="23"/>
    </row>
    <row r="48" spans="1:25" s="5" customFormat="1" ht="12.75" customHeight="1" x14ac:dyDescent="0.2">
      <c r="A48" s="19"/>
      <c r="B48" s="89"/>
      <c r="C48" s="89"/>
      <c r="D48" s="89"/>
      <c r="E48" s="89"/>
      <c r="F48" s="89"/>
      <c r="G48" s="89"/>
      <c r="H48" s="89"/>
      <c r="I48" s="89"/>
      <c r="J48" s="89"/>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90" t="s">
        <v>28</v>
      </c>
      <c r="C54" s="90"/>
      <c r="D54" s="90"/>
      <c r="E54" s="90"/>
      <c r="F54" s="90"/>
      <c r="G54" s="90"/>
      <c r="H54" s="90"/>
      <c r="I54" s="90"/>
      <c r="J54" s="90"/>
      <c r="K54" s="19"/>
      <c r="M54" s="26"/>
      <c r="N54" s="26"/>
      <c r="O54" s="26"/>
      <c r="P54" s="26"/>
      <c r="Q54" s="26"/>
      <c r="R54" s="27"/>
      <c r="S54" s="27"/>
      <c r="T54" s="23"/>
      <c r="U54" s="23"/>
      <c r="V54" s="23"/>
      <c r="W54" s="23"/>
      <c r="X54" s="23"/>
      <c r="Y54" s="23"/>
    </row>
    <row r="55" spans="1:25" s="5" customFormat="1" ht="12.75" x14ac:dyDescent="0.2">
      <c r="A55" s="19"/>
      <c r="B55" s="90"/>
      <c r="C55" s="90"/>
      <c r="D55" s="90"/>
      <c r="E55" s="90"/>
      <c r="F55" s="90"/>
      <c r="G55" s="90"/>
      <c r="H55" s="90"/>
      <c r="I55" s="90"/>
      <c r="J55" s="90"/>
      <c r="K55" s="19"/>
      <c r="M55" s="26"/>
      <c r="N55" s="26"/>
      <c r="O55" s="26"/>
      <c r="P55" s="26"/>
      <c r="Q55" s="26"/>
      <c r="R55" s="27"/>
      <c r="S55" s="27"/>
      <c r="T55" s="23"/>
      <c r="U55" s="23"/>
      <c r="V55" s="23"/>
      <c r="W55" s="23"/>
      <c r="X55" s="23"/>
      <c r="Y55" s="23"/>
    </row>
    <row r="56" spans="1:25" s="5" customFormat="1" ht="12.75" x14ac:dyDescent="0.2">
      <c r="A56" s="19"/>
      <c r="B56" s="90"/>
      <c r="C56" s="90"/>
      <c r="D56" s="90"/>
      <c r="E56" s="90"/>
      <c r="F56" s="90"/>
      <c r="G56" s="90"/>
      <c r="H56" s="90"/>
      <c r="I56" s="90"/>
      <c r="J56" s="90"/>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59"/>
  <sheetViews>
    <sheetView tabSelected="1" view="pageBreakPreview" zoomScale="160" zoomScaleNormal="100" zoomScaleSheetLayoutView="160" workbookViewId="0">
      <selection activeCell="G5" sqref="G5"/>
    </sheetView>
  </sheetViews>
  <sheetFormatPr defaultRowHeight="12.75" x14ac:dyDescent="0.2"/>
  <cols>
    <col min="1" max="11" width="9" style="5" customWidth="1"/>
    <col min="12" max="12" width="4" style="23" customWidth="1"/>
    <col min="13" max="13" width="5.85546875" style="38" customWidth="1"/>
    <col min="14" max="14" width="4.42578125" style="36" customWidth="1"/>
    <col min="15" max="17" width="4.42578125" style="38" customWidth="1"/>
    <col min="18" max="18" width="3.5703125" style="42" customWidth="1"/>
    <col min="19" max="19" width="5.42578125" style="42" customWidth="1"/>
    <col min="20" max="20" width="6.5703125" style="44" customWidth="1"/>
    <col min="21" max="21" width="6.7109375" style="44" customWidth="1"/>
    <col min="22" max="30" width="6.5703125" style="44" customWidth="1"/>
    <col min="31" max="171" width="9.140625" style="13"/>
    <col min="172" max="16384" width="9.140625" style="5"/>
  </cols>
  <sheetData>
    <row r="1" spans="1:185" x14ac:dyDescent="0.2">
      <c r="A1" s="1"/>
      <c r="B1" s="2" t="s">
        <v>1</v>
      </c>
      <c r="C1" s="3" t="s">
        <v>80</v>
      </c>
      <c r="D1" s="1"/>
      <c r="E1" s="1"/>
      <c r="F1" s="2" t="s">
        <v>8</v>
      </c>
      <c r="G1" s="4">
        <f>X1</f>
        <v>1</v>
      </c>
      <c r="H1" s="1"/>
      <c r="I1" s="1"/>
      <c r="J1" s="1"/>
      <c r="K1" s="1"/>
      <c r="L1" s="5"/>
      <c r="M1" s="33" t="s">
        <v>32</v>
      </c>
      <c r="N1" s="33" t="s">
        <v>33</v>
      </c>
      <c r="O1" s="33" t="s">
        <v>34</v>
      </c>
      <c r="P1" s="33" t="s">
        <v>34</v>
      </c>
      <c r="Q1" s="33" t="s">
        <v>34</v>
      </c>
      <c r="R1" s="33" t="s">
        <v>35</v>
      </c>
      <c r="S1" s="34" t="s">
        <v>36</v>
      </c>
      <c r="T1" s="35" t="s">
        <v>37</v>
      </c>
      <c r="U1" s="5"/>
      <c r="V1" s="5"/>
      <c r="W1" s="6" t="s">
        <v>38</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75</v>
      </c>
      <c r="H2" s="1"/>
      <c r="I2" s="1"/>
      <c r="J2" s="1"/>
      <c r="K2" s="1"/>
      <c r="L2" s="5"/>
      <c r="M2" s="36" t="s">
        <v>39</v>
      </c>
      <c r="N2" s="36" t="s">
        <v>39</v>
      </c>
      <c r="O2" s="36" t="s">
        <v>33</v>
      </c>
      <c r="P2" s="36" t="s">
        <v>33</v>
      </c>
      <c r="Q2" s="36" t="s">
        <v>33</v>
      </c>
      <c r="R2" s="36" t="s">
        <v>39</v>
      </c>
      <c r="S2" s="37" t="s">
        <v>39</v>
      </c>
      <c r="T2" s="38"/>
      <c r="U2" s="5"/>
      <c r="V2" s="5"/>
      <c r="W2" s="6" t="s">
        <v>40</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81</v>
      </c>
      <c r="D3" s="1"/>
      <c r="E3" s="1"/>
      <c r="F3" s="2" t="s">
        <v>4</v>
      </c>
      <c r="G3" s="3" t="s">
        <v>41</v>
      </c>
      <c r="H3" s="1"/>
      <c r="I3" s="1"/>
      <c r="J3" s="1"/>
      <c r="K3" s="1"/>
      <c r="L3" s="5"/>
      <c r="M3" s="36"/>
      <c r="O3" s="36"/>
      <c r="P3" s="36"/>
      <c r="Q3" s="36"/>
      <c r="R3" s="36"/>
      <c r="S3" s="37"/>
      <c r="T3" s="38"/>
      <c r="U3" s="5"/>
      <c r="V3" s="5"/>
      <c r="W3" s="6" t="s">
        <v>42</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76</v>
      </c>
      <c r="H4" s="1"/>
      <c r="I4" s="1"/>
      <c r="J4" s="1"/>
      <c r="K4" s="1"/>
      <c r="L4" s="5"/>
      <c r="M4" s="36"/>
      <c r="O4" s="36"/>
      <c r="P4" s="36"/>
      <c r="Q4" s="39"/>
      <c r="R4" s="40"/>
      <c r="S4" s="41"/>
      <c r="T4" s="38"/>
      <c r="U4" s="5"/>
      <c r="V4" s="5"/>
      <c r="W4" s="6" t="s">
        <v>42</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43</v>
      </c>
      <c r="D5" s="1"/>
      <c r="E5" s="2"/>
      <c r="F5" s="1"/>
      <c r="G5" s="1"/>
      <c r="H5" s="1"/>
      <c r="I5" s="1"/>
      <c r="J5" s="1"/>
      <c r="K5" s="1"/>
      <c r="L5" s="5"/>
      <c r="M5" s="36"/>
      <c r="O5" s="36"/>
      <c r="P5" s="36"/>
      <c r="Q5" s="39"/>
      <c r="R5" s="40"/>
      <c r="S5" s="41"/>
      <c r="T5" s="38"/>
      <c r="U5" s="5"/>
      <c r="V5" s="5"/>
      <c r="W5" s="6" t="s">
        <v>42</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6"/>
      <c r="O6" s="36"/>
      <c r="P6" s="36"/>
      <c r="Q6" s="39"/>
      <c r="R6" s="40"/>
      <c r="S6" s="41"/>
      <c r="T6" s="38"/>
      <c r="U6" s="5"/>
      <c r="V6" s="5"/>
      <c r="W6" s="6" t="s">
        <v>44</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6"/>
      <c r="O7" s="36"/>
      <c r="P7" s="36"/>
      <c r="Q7" s="39"/>
      <c r="R7" s="40"/>
      <c r="S7" s="41"/>
      <c r="T7" s="38"/>
      <c r="U7" s="5"/>
      <c r="V7" s="5"/>
      <c r="W7" s="6" t="s">
        <v>45</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46</v>
      </c>
      <c r="J8" s="11" t="str">
        <f>$G$2</f>
        <v>AA-SM-026-044</v>
      </c>
      <c r="K8" s="12"/>
      <c r="L8" s="13"/>
      <c r="M8" s="36"/>
      <c r="O8" s="36"/>
      <c r="P8" s="36"/>
      <c r="S8" s="43"/>
      <c r="T8" s="42"/>
      <c r="AD8" s="45"/>
    </row>
    <row r="9" spans="1:185" s="47" customFormat="1" x14ac:dyDescent="0.2">
      <c r="A9" s="5"/>
      <c r="B9" s="5"/>
      <c r="C9" s="5"/>
      <c r="D9" s="5"/>
      <c r="E9" s="6" t="s">
        <v>2</v>
      </c>
      <c r="F9" s="10" t="str">
        <f>$C$2</f>
        <v>R. Abbott</v>
      </c>
      <c r="G9" s="5"/>
      <c r="H9" s="10"/>
      <c r="I9" s="6" t="s">
        <v>47</v>
      </c>
      <c r="J9" s="12" t="str">
        <f>$G$3</f>
        <v>A</v>
      </c>
      <c r="K9" s="12"/>
      <c r="L9" s="13"/>
      <c r="M9" s="36">
        <v>1</v>
      </c>
      <c r="N9" s="36"/>
      <c r="O9" s="36"/>
      <c r="P9" s="36"/>
      <c r="Q9" s="46"/>
      <c r="R9" s="42"/>
      <c r="S9" s="43"/>
      <c r="T9" s="42"/>
      <c r="U9" s="44"/>
      <c r="V9" s="44"/>
      <c r="W9" s="44"/>
      <c r="X9" s="44"/>
      <c r="Y9" s="44"/>
      <c r="Z9" s="44"/>
      <c r="AA9" s="44"/>
      <c r="AB9" s="44"/>
      <c r="AC9" s="44"/>
      <c r="AD9" s="4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48</v>
      </c>
      <c r="J10" s="7" t="str">
        <f>L10&amp;" of "&amp;$G$1</f>
        <v>1 of 1</v>
      </c>
      <c r="K10" s="10"/>
      <c r="L10" s="13">
        <f>SUM($M$1:M9)</f>
        <v>1</v>
      </c>
      <c r="M10" s="36"/>
      <c r="O10" s="36"/>
      <c r="P10" s="36"/>
      <c r="S10" s="43"/>
      <c r="T10" s="4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row>
    <row r="11" spans="1:185" x14ac:dyDescent="0.2">
      <c r="E11" s="6" t="s">
        <v>49</v>
      </c>
      <c r="F11" s="10" t="str">
        <f>$C$5</f>
        <v>STANDARD SPREADSHEET METHOD</v>
      </c>
      <c r="I11" s="14"/>
      <c r="J11" s="7"/>
      <c r="L11" s="5"/>
      <c r="M11" s="36"/>
      <c r="O11" s="36"/>
      <c r="P11" s="36"/>
      <c r="S11" s="43"/>
      <c r="T11" s="4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row>
    <row r="12" spans="1:185" ht="15.75" x14ac:dyDescent="0.25">
      <c r="A12" s="48"/>
      <c r="B12" s="15" t="str">
        <f>$G$4</f>
        <v>BEAM ANALYSIS - FRAMEWORK - HORIZONTAL CONCENTRATED LOAD, FIXED SUPPORT</v>
      </c>
      <c r="C12" s="48"/>
      <c r="D12" s="48"/>
      <c r="E12" s="48"/>
      <c r="F12" s="48"/>
      <c r="G12" s="48"/>
      <c r="H12" s="48"/>
      <c r="I12" s="48"/>
      <c r="J12" s="48"/>
      <c r="K12" s="48"/>
      <c r="S12" s="43"/>
      <c r="T12" s="4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row>
    <row r="13" spans="1:185" x14ac:dyDescent="0.2">
      <c r="A13" s="87"/>
      <c r="B13" s="93" t="s">
        <v>78</v>
      </c>
      <c r="C13" s="93"/>
      <c r="D13" s="93"/>
      <c r="E13" s="87" t="s">
        <v>79</v>
      </c>
      <c r="F13" s="88"/>
      <c r="G13" s="88"/>
      <c r="S13" s="43"/>
      <c r="T13" s="42"/>
    </row>
    <row r="14" spans="1:185" x14ac:dyDescent="0.2">
      <c r="B14" s="49"/>
      <c r="C14" s="49"/>
      <c r="D14" s="49"/>
      <c r="E14" s="49"/>
      <c r="F14" s="1"/>
      <c r="G14" s="1"/>
      <c r="H14" s="1"/>
      <c r="I14" s="1"/>
      <c r="J14" s="1"/>
      <c r="K14" s="1"/>
    </row>
    <row r="15" spans="1:185" x14ac:dyDescent="0.2">
      <c r="B15" s="1"/>
      <c r="C15" s="50"/>
      <c r="D15" s="1"/>
      <c r="E15" s="1"/>
      <c r="F15" s="10" t="s">
        <v>50</v>
      </c>
      <c r="K15" s="23"/>
      <c r="L15" s="38"/>
    </row>
    <row r="16" spans="1:185" x14ac:dyDescent="0.2">
      <c r="B16" s="1"/>
      <c r="C16" s="1"/>
      <c r="D16" s="1"/>
      <c r="E16" s="2"/>
      <c r="K16" s="23"/>
      <c r="L16" s="38"/>
    </row>
    <row r="17" spans="1:12" x14ac:dyDescent="0.2">
      <c r="F17" s="6" t="s">
        <v>51</v>
      </c>
      <c r="G17" s="83">
        <v>25</v>
      </c>
      <c r="H17" s="5" t="s">
        <v>52</v>
      </c>
      <c r="K17" s="23"/>
      <c r="L17" s="38"/>
    </row>
    <row r="18" spans="1:12" x14ac:dyDescent="0.2">
      <c r="F18" s="6" t="s">
        <v>53</v>
      </c>
      <c r="G18" s="83">
        <v>10</v>
      </c>
      <c r="H18" s="5" t="s">
        <v>54</v>
      </c>
      <c r="K18" s="23"/>
      <c r="L18" s="38"/>
    </row>
    <row r="19" spans="1:12" x14ac:dyDescent="0.2">
      <c r="B19" s="1"/>
      <c r="F19" s="6" t="s">
        <v>55</v>
      </c>
      <c r="G19" s="84">
        <v>5</v>
      </c>
      <c r="H19" s="5" t="s">
        <v>52</v>
      </c>
      <c r="K19" s="23"/>
      <c r="L19" s="38"/>
    </row>
    <row r="20" spans="1:12" x14ac:dyDescent="0.2">
      <c r="B20" s="1"/>
      <c r="F20" s="51" t="s">
        <v>56</v>
      </c>
      <c r="G20" s="84">
        <v>10</v>
      </c>
      <c r="H20" s="52" t="s">
        <v>57</v>
      </c>
      <c r="J20" s="53"/>
      <c r="K20" s="23"/>
      <c r="L20" s="38"/>
    </row>
    <row r="21" spans="1:12" x14ac:dyDescent="0.2">
      <c r="B21" s="1"/>
      <c r="C21" s="50"/>
      <c r="D21" s="51"/>
      <c r="E21" s="54"/>
      <c r="F21" s="55" t="s">
        <v>58</v>
      </c>
      <c r="G21" s="85">
        <v>20</v>
      </c>
      <c r="H21" s="56" t="s">
        <v>59</v>
      </c>
      <c r="J21" s="1"/>
      <c r="K21" s="23"/>
      <c r="L21" s="38"/>
    </row>
    <row r="22" spans="1:12" x14ac:dyDescent="0.2">
      <c r="B22" s="1"/>
      <c r="C22" s="1"/>
      <c r="D22" s="51"/>
      <c r="E22" s="54"/>
      <c r="F22" s="6" t="s">
        <v>60</v>
      </c>
      <c r="G22" s="84">
        <v>10</v>
      </c>
      <c r="H22" s="5" t="s">
        <v>59</v>
      </c>
      <c r="K22" s="23"/>
      <c r="L22" s="38"/>
    </row>
    <row r="23" spans="1:12" x14ac:dyDescent="0.2">
      <c r="B23" s="1"/>
      <c r="C23" s="1"/>
      <c r="G23" s="63"/>
      <c r="J23" s="53"/>
      <c r="K23" s="23"/>
      <c r="L23" s="38"/>
    </row>
    <row r="24" spans="1:12" x14ac:dyDescent="0.2">
      <c r="B24" s="1"/>
      <c r="C24" s="1"/>
      <c r="D24" s="51"/>
      <c r="F24" s="81" t="s">
        <v>61</v>
      </c>
      <c r="G24" s="86">
        <f>G17+G18</f>
        <v>35</v>
      </c>
      <c r="H24" s="82" t="s">
        <v>77</v>
      </c>
      <c r="J24" s="58"/>
      <c r="K24" s="53"/>
    </row>
    <row r="25" spans="1:12" x14ac:dyDescent="0.2">
      <c r="B25" s="1"/>
      <c r="C25" s="50"/>
      <c r="D25" s="1"/>
      <c r="E25" s="1"/>
      <c r="F25" s="57"/>
      <c r="I25" s="51"/>
      <c r="J25" s="51"/>
      <c r="K25" s="1"/>
    </row>
    <row r="26" spans="1:12" x14ac:dyDescent="0.2">
      <c r="B26" s="1"/>
      <c r="C26" s="1"/>
      <c r="D26" s="1"/>
      <c r="E26" s="2"/>
      <c r="F26" s="57"/>
      <c r="G26" s="59"/>
      <c r="H26" s="59"/>
      <c r="I26" s="59"/>
      <c r="J26" s="51"/>
      <c r="K26" s="1"/>
    </row>
    <row r="27" spans="1:12" x14ac:dyDescent="0.2">
      <c r="F27" s="60"/>
    </row>
    <row r="29" spans="1:12" x14ac:dyDescent="0.2">
      <c r="B29" s="50" t="s">
        <v>62</v>
      </c>
      <c r="E29" s="53"/>
      <c r="F29" s="1"/>
      <c r="J29" s="51"/>
      <c r="K29" s="1"/>
    </row>
    <row r="30" spans="1:12" x14ac:dyDescent="0.2">
      <c r="A30" s="1"/>
      <c r="B30" s="6" t="s">
        <v>63</v>
      </c>
      <c r="C30" s="5" t="str">
        <f ca="1">[1]!xlv(C32)</f>
        <v>I₂ × h / (I₁ × L)</v>
      </c>
      <c r="D30" s="61"/>
      <c r="E30" s="53"/>
      <c r="F30" s="53"/>
      <c r="J30" s="62"/>
      <c r="K30" s="1"/>
    </row>
    <row r="31" spans="1:12" x14ac:dyDescent="0.2">
      <c r="A31" s="1"/>
      <c r="B31" s="6" t="s">
        <v>64</v>
      </c>
      <c r="C31" s="5" t="str">
        <f>[1]!xln(C32)</f>
        <v>10 × 35 / (20 × 5)</v>
      </c>
      <c r="H31" s="57"/>
      <c r="I31" s="57"/>
      <c r="J31" s="1"/>
      <c r="K31" s="1"/>
    </row>
    <row r="32" spans="1:12" x14ac:dyDescent="0.2">
      <c r="A32" s="1"/>
      <c r="B32" s="6" t="s">
        <v>63</v>
      </c>
      <c r="C32" s="63">
        <f>G22*G24/(G21*G19)</f>
        <v>3.5</v>
      </c>
      <c r="G32" s="57"/>
      <c r="K32" s="1"/>
    </row>
    <row r="33" spans="1:11" x14ac:dyDescent="0.2">
      <c r="A33" s="1"/>
      <c r="C33" s="63"/>
      <c r="K33" s="1"/>
    </row>
    <row r="34" spans="1:11" x14ac:dyDescent="0.2">
      <c r="A34" s="1"/>
      <c r="B34" s="2" t="s">
        <v>65</v>
      </c>
      <c r="C34" s="63" t="str">
        <f ca="1">[1]!xlv(C36)</f>
        <v>3 × Q × a² × K / ((L × h) × (6 × K + 1))</v>
      </c>
      <c r="E34" s="2"/>
      <c r="H34" s="55"/>
      <c r="I34" s="55"/>
      <c r="J34" s="51"/>
      <c r="K34" s="1"/>
    </row>
    <row r="35" spans="1:11" x14ac:dyDescent="0.2">
      <c r="A35" s="1"/>
      <c r="B35" s="6" t="s">
        <v>64</v>
      </c>
      <c r="C35" s="63" t="str">
        <f>[1]!xln(C36)</f>
        <v>3 × 10 × 25² × 3.5 / ((5 × 35) × (6 × 3.5 + 1))</v>
      </c>
      <c r="E35" s="6"/>
      <c r="H35" s="55"/>
      <c r="I35" s="55"/>
      <c r="J35" s="51"/>
      <c r="K35" s="1"/>
    </row>
    <row r="36" spans="1:11" x14ac:dyDescent="0.2">
      <c r="A36" s="1"/>
      <c r="B36" s="2" t="s">
        <v>66</v>
      </c>
      <c r="C36" s="63">
        <f>3*G20*G17^2*C32/((G19*G24)*(6*C32+1))</f>
        <v>17.045454545454547</v>
      </c>
      <c r="D36" s="5" t="s">
        <v>57</v>
      </c>
      <c r="E36" s="2"/>
      <c r="F36" s="56"/>
      <c r="H36" s="55"/>
      <c r="I36" s="55"/>
      <c r="J36" s="51"/>
      <c r="K36" s="1"/>
    </row>
    <row r="37" spans="1:11" x14ac:dyDescent="0.2">
      <c r="A37" s="1"/>
      <c r="C37" s="63"/>
      <c r="G37" s="55"/>
      <c r="H37" s="55"/>
      <c r="I37" s="55"/>
      <c r="J37" s="51"/>
      <c r="K37" s="1"/>
    </row>
    <row r="38" spans="1:11" x14ac:dyDescent="0.2">
      <c r="A38" s="1"/>
      <c r="B38" s="2" t="s">
        <v>67</v>
      </c>
      <c r="C38" s="63" t="str">
        <f ca="1">[1]!xlv(C40)</f>
        <v>Q - HE</v>
      </c>
      <c r="F38" s="57"/>
      <c r="G38" s="55"/>
      <c r="K38" s="1"/>
    </row>
    <row r="39" spans="1:11" x14ac:dyDescent="0.2">
      <c r="B39" s="6" t="s">
        <v>64</v>
      </c>
      <c r="C39" s="63" t="str">
        <f>[1]!xln(C40)</f>
        <v>10 - (-42.1)</v>
      </c>
      <c r="D39" s="64"/>
      <c r="E39" s="53"/>
      <c r="G39" s="55"/>
    </row>
    <row r="40" spans="1:11" x14ac:dyDescent="0.2">
      <c r="B40" s="2" t="s">
        <v>67</v>
      </c>
      <c r="C40" s="65">
        <f>G20-C44</f>
        <v>52.068645640074209</v>
      </c>
      <c r="D40" s="5" t="s">
        <v>57</v>
      </c>
      <c r="H40" s="66"/>
      <c r="I40" s="66"/>
      <c r="J40" s="51"/>
    </row>
    <row r="41" spans="1:11" x14ac:dyDescent="0.2">
      <c r="C41" s="65"/>
      <c r="G41" s="66"/>
      <c r="I41" s="59"/>
    </row>
    <row r="42" spans="1:11" x14ac:dyDescent="0.2">
      <c r="B42" s="2" t="s">
        <v>68</v>
      </c>
      <c r="C42" s="63" t="str">
        <f ca="1">[1]!xlv(C44)</f>
        <v>Q × a × b / (2 × h²) × (h / b - (h + b + K × (b - a) / (h × (K + 2))))</v>
      </c>
      <c r="I42" s="59"/>
    </row>
    <row r="43" spans="1:11" x14ac:dyDescent="0.2">
      <c r="B43" s="6" t="s">
        <v>64</v>
      </c>
      <c r="C43" s="67" t="str">
        <f>[1]!xln(C44)</f>
        <v>10 × 25 × 10 / (2 × 35²) × (35 / 10 - (35 + 10 + 3.5 × (10 - 25) / (35 × (3.5 + 2))))</v>
      </c>
      <c r="D43" s="68"/>
      <c r="E43" s="53"/>
      <c r="F43" s="59"/>
      <c r="G43" s="59"/>
      <c r="H43" s="59"/>
    </row>
    <row r="44" spans="1:11" x14ac:dyDescent="0.2">
      <c r="B44" s="2" t="s">
        <v>68</v>
      </c>
      <c r="C44" s="63">
        <f>G20*G17*G18/(2*G24^2)*(G24/G18-(G24+G18+C32*(G18-G17)/(G24*(C32+2))))</f>
        <v>-42.068645640074209</v>
      </c>
      <c r="D44" s="69" t="s">
        <v>57</v>
      </c>
      <c r="E44" s="53"/>
      <c r="F44" s="59"/>
      <c r="G44" s="59"/>
      <c r="H44" s="59"/>
    </row>
    <row r="46" spans="1:11" ht="14.25" x14ac:dyDescent="0.25">
      <c r="B46" s="6" t="s">
        <v>69</v>
      </c>
      <c r="C46" s="5" t="str">
        <f ca="1">[1]!xlv(C49)</f>
        <v>Q × a / (2 × h) × (b × (h + b + K) / (h × (K + 2)) + h - 3 × a × K / (6 × K + 1))</v>
      </c>
    </row>
    <row r="47" spans="1:11" x14ac:dyDescent="0.2">
      <c r="B47" s="6" t="s">
        <v>64</v>
      </c>
      <c r="C47" s="92" t="str">
        <f>[1]!xln(C49)</f>
        <v>10 × 25 / (2 × 35) × (10 × (35 + 10 + 3.5) / (35 × (3.5 + 2)) + 35 - 3 × 25 × 3.5 / (6 × 3.5 + 1))</v>
      </c>
      <c r="D47" s="92"/>
      <c r="E47" s="92"/>
      <c r="F47" s="92"/>
      <c r="G47" s="92"/>
      <c r="H47" s="92"/>
      <c r="I47" s="92"/>
      <c r="J47" s="92"/>
    </row>
    <row r="48" spans="1:11" x14ac:dyDescent="0.2">
      <c r="C48" s="92"/>
      <c r="D48" s="92"/>
      <c r="E48" s="92"/>
      <c r="F48" s="92"/>
      <c r="G48" s="92"/>
      <c r="H48" s="92"/>
      <c r="I48" s="92"/>
      <c r="J48" s="92"/>
    </row>
    <row r="49" spans="1:11" ht="14.25" x14ac:dyDescent="0.25">
      <c r="B49" s="6" t="s">
        <v>69</v>
      </c>
      <c r="C49" s="63">
        <f>G20*G17/(2*G24)*(G18*(G24+G18+C32)/(G24*(C32+2))+G24-3*G17*C32/(6*C32+1))</f>
        <v>91.384508348794071</v>
      </c>
      <c r="D49" s="5" t="s">
        <v>70</v>
      </c>
    </row>
    <row r="51" spans="1:11" ht="14.25" x14ac:dyDescent="0.25">
      <c r="B51" s="6" t="s">
        <v>71</v>
      </c>
      <c r="C51" s="5" t="str">
        <f ca="1">[1]!xlv(C54)</f>
        <v>Q × a / (2 × h) × (( - b × (h + b + K) / (h × (K + 2))) + h - 3 × a × K / (6 × K + 1))</v>
      </c>
    </row>
    <row r="52" spans="1:11" x14ac:dyDescent="0.2">
      <c r="B52" s="6" t="s">
        <v>64</v>
      </c>
      <c r="C52" s="92" t="str">
        <f>[1]!xln(C54)</f>
        <v>10 × 25 / (2 × 35) × ((-10 × (35 + 10 + 3.5) / (35 × (3.5 + 2))) + 35 - 3 × 25 × 3.5 / (6 × 3.5 + 1))</v>
      </c>
      <c r="D52" s="92"/>
      <c r="E52" s="92"/>
      <c r="F52" s="92"/>
      <c r="G52" s="92"/>
      <c r="H52" s="92"/>
      <c r="I52" s="92"/>
      <c r="J52" s="92"/>
    </row>
    <row r="53" spans="1:11" x14ac:dyDescent="0.2">
      <c r="C53" s="92"/>
      <c r="D53" s="92"/>
      <c r="E53" s="92"/>
      <c r="F53" s="92"/>
      <c r="G53" s="92"/>
      <c r="H53" s="92"/>
      <c r="I53" s="92"/>
      <c r="J53" s="92"/>
    </row>
    <row r="54" spans="1:11" ht="14.25" x14ac:dyDescent="0.25">
      <c r="B54" s="6" t="s">
        <v>71</v>
      </c>
      <c r="C54" s="63">
        <f>G20*G17/(2*G24)*((-G18*(G24+G18+C32)/(G24*(C32+2)))+G24-3*G17*C32/(6*C32+1))</f>
        <v>73.388218923933223</v>
      </c>
      <c r="D54" s="5" t="s">
        <v>70</v>
      </c>
    </row>
    <row r="57" spans="1:11" x14ac:dyDescent="0.2">
      <c r="A57" s="48"/>
      <c r="B57" s="13"/>
      <c r="C57" s="70"/>
      <c r="D57" s="48"/>
      <c r="E57" s="48"/>
      <c r="F57" s="48"/>
      <c r="G57" s="70"/>
      <c r="H57" s="48"/>
      <c r="I57" s="48"/>
      <c r="J57" s="48"/>
      <c r="K57" s="48"/>
    </row>
    <row r="58" spans="1:11" x14ac:dyDescent="0.2">
      <c r="A58" s="71" t="s">
        <v>72</v>
      </c>
      <c r="B58" s="71"/>
      <c r="C58" s="71"/>
      <c r="D58" s="71"/>
      <c r="E58" s="71"/>
      <c r="F58" s="71"/>
      <c r="G58" s="72"/>
      <c r="H58" s="72"/>
      <c r="I58" s="72"/>
      <c r="J58" s="72"/>
      <c r="K58" s="73"/>
    </row>
    <row r="59" spans="1:11" x14ac:dyDescent="0.2">
      <c r="A59" s="74"/>
      <c r="B59" s="74"/>
      <c r="C59" s="74"/>
      <c r="D59" s="75"/>
      <c r="E59" s="75"/>
      <c r="F59" s="76" t="s">
        <v>73</v>
      </c>
      <c r="G59" s="77" t="s">
        <v>74</v>
      </c>
      <c r="H59" s="78"/>
      <c r="I59" s="79"/>
      <c r="J59" s="79"/>
      <c r="K59" s="80"/>
    </row>
  </sheetData>
  <mergeCells count="3">
    <mergeCell ref="C47:J48"/>
    <mergeCell ref="C52:J53"/>
    <mergeCell ref="B13:D13"/>
  </mergeCells>
  <hyperlinks>
    <hyperlink ref="G59" r:id="rId1" xr:uid="{00000000-0004-0000-0100-000000000000}"/>
    <hyperlink ref="B13" r:id="rId2" display=" (NASA TM X-73305, 1975)" xr:uid="{7D30B84F-3BE5-4D1D-8ECC-0D492C273D2F}"/>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2017-08-27T16:02:56Z</dcterms:modified>
  <cp:category>Engineering Spreadsheets</cp:category>
</cp:coreProperties>
</file>