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 US" sheetId="41" r:id="rId2"/>
  </sheets>
  <externalReferences>
    <externalReference r:id="rId3"/>
  </externalReferences>
  <definedNames>
    <definedName name="_xlnm.Print_Area" localSheetId="1">'Main - US'!$A$8:$K$59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C41" i="41" l="1"/>
  <c r="C37" i="41"/>
  <c r="C49" i="41" s="1"/>
  <c r="G24" i="41" l="1"/>
  <c r="B12" i="41"/>
  <c r="F11" i="41"/>
  <c r="L10" i="41"/>
  <c r="J10" i="41" s="1"/>
  <c r="F10" i="41"/>
  <c r="J9" i="41"/>
  <c r="F9" i="41"/>
  <c r="J8" i="41"/>
  <c r="F8" i="41"/>
  <c r="X7" i="41"/>
  <c r="X6" i="41"/>
  <c r="X5" i="41"/>
  <c r="X4" i="41"/>
  <c r="X3" i="41"/>
  <c r="X2" i="41"/>
  <c r="X1" i="41"/>
  <c r="G1" i="41"/>
  <c r="C39" i="41"/>
  <c r="C40" i="41"/>
  <c r="C12" i="40" l="1"/>
  <c r="C36" i="41"/>
  <c r="C47" i="41"/>
  <c r="C35" i="41"/>
  <c r="C48" i="41"/>
  <c r="C45" i="41" l="1"/>
  <c r="C44" i="41"/>
  <c r="C43" i="41"/>
</calcChain>
</file>

<file path=xl/sharedStrings.xml><?xml version="1.0" encoding="utf-8"?>
<sst xmlns="http://schemas.openxmlformats.org/spreadsheetml/2006/main" count="114" uniqueCount="79">
  <si>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</si>
  <si>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</si>
  <si>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</si>
  <si>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</si>
  <si>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</si>
  <si>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</si>
  <si>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</si>
  <si>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</si>
  <si>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</si>
  <si>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</si>
  <si>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</si>
  <si>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</si>
  <si>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</si>
  <si>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</si>
  <si>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</si>
  <si>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</si>
  <si>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</si>
  <si>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</si>
  <si>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</si>
  <si>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</si>
  <si>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</si>
  <si>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</si>
  <si>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</si>
  <si>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</si>
  <si>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</si>
  <si>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</si>
  <si>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</si>
  <si>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</si>
  <si>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</si>
  <si>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</si>
  <si>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</si>
  <si>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</si>
  <si>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 xml:space="preserve">Page </t>
  </si>
  <si>
    <t>Title</t>
  </si>
  <si>
    <t>Sub</t>
  </si>
  <si>
    <t>Fig</t>
  </si>
  <si>
    <t>Table</t>
  </si>
  <si>
    <t>Running Counts</t>
  </si>
  <si>
    <t>Total Sheet Pages:</t>
  </si>
  <si>
    <t>AA-SM-026-043</t>
  </si>
  <si>
    <t>No</t>
  </si>
  <si>
    <t>Total Title No:</t>
  </si>
  <si>
    <t>A</t>
  </si>
  <si>
    <t>Total Sub No:</t>
  </si>
  <si>
    <t>FRAMEWORK ANALYSIS - HORIZONTAL CONCENTRATED LOAD, SIMPLE SUPPORT</t>
  </si>
  <si>
    <t>STANDARD SPREADSHEET METHOD</t>
  </si>
  <si>
    <t>Total Fig No:</t>
  </si>
  <si>
    <t>Total Table No:</t>
  </si>
  <si>
    <t>Document Number:</t>
  </si>
  <si>
    <t>Revision Level :</t>
  </si>
  <si>
    <t>Page:</t>
  </si>
  <si>
    <t>Title:</t>
  </si>
  <si>
    <t>(NASA TM X-73305, 1975)</t>
  </si>
  <si>
    <t>Table B 5.1.4-1</t>
  </si>
  <si>
    <t>Input:</t>
  </si>
  <si>
    <t>a =</t>
  </si>
  <si>
    <t xml:space="preserve">in </t>
  </si>
  <si>
    <t>b =</t>
  </si>
  <si>
    <t>in</t>
  </si>
  <si>
    <t>L =</t>
  </si>
  <si>
    <t>Q =</t>
  </si>
  <si>
    <t>lb (Applied Load)</t>
  </si>
  <si>
    <t xml:space="preserve">I₁ = </t>
  </si>
  <si>
    <t>in⁴ (Beam 2nd Moment of Area)</t>
  </si>
  <si>
    <t>I₂ =</t>
  </si>
  <si>
    <t>h =</t>
  </si>
  <si>
    <t>in (Height of Framework)</t>
  </si>
  <si>
    <t>Results</t>
  </si>
  <si>
    <t>K =</t>
  </si>
  <si>
    <t>=</t>
  </si>
  <si>
    <r>
      <t>V</t>
    </r>
    <r>
      <rPr>
        <vertAlign val="subscript"/>
        <sz val="10"/>
        <rFont val="Calibri"/>
        <family val="2"/>
        <scheme val="minor"/>
      </rPr>
      <t>A</t>
    </r>
    <r>
      <rPr>
        <sz val="7"/>
        <rFont val="Calibri"/>
        <family val="2"/>
        <scheme val="minor"/>
      </rPr>
      <t xml:space="preserve"> </t>
    </r>
    <r>
      <rPr>
        <sz val="10"/>
        <rFont val="Calibri"/>
        <family val="2"/>
        <scheme val="minor"/>
      </rPr>
      <t>=</t>
    </r>
  </si>
  <si>
    <t>lb</t>
  </si>
  <si>
    <r>
      <t>H</t>
    </r>
    <r>
      <rPr>
        <vertAlign val="subscript"/>
        <sz val="10"/>
        <rFont val="Calibri"/>
        <family val="2"/>
        <scheme val="minor"/>
      </rPr>
      <t>A</t>
    </r>
    <r>
      <rPr>
        <sz val="10"/>
        <rFont val="Calibri"/>
        <family val="2"/>
        <scheme val="minor"/>
      </rPr>
      <t xml:space="preserve"> =</t>
    </r>
  </si>
  <si>
    <r>
      <t>H</t>
    </r>
    <r>
      <rPr>
        <vertAlign val="subscript"/>
        <sz val="7"/>
        <rFont val="Calibri"/>
        <family val="2"/>
        <scheme val="minor"/>
      </rPr>
      <t>E</t>
    </r>
    <r>
      <rPr>
        <sz val="10"/>
        <rFont val="Calibri"/>
        <family val="2"/>
        <scheme val="minor"/>
      </rPr>
      <t xml:space="preserve"> =</t>
    </r>
  </si>
  <si>
    <t>To display formula values or variables using the xln &amp; xlv functions, you need the XL-Viking add-in.</t>
  </si>
  <si>
    <t>The free version is available here:</t>
  </si>
  <si>
    <t>www.XL-Viking.com</t>
  </si>
  <si>
    <t>S. Abbott</t>
  </si>
  <si>
    <t>27/08/2017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</si>
</sst>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5"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name val="Arial"/>
      <family val="2"/>
    </font>
    <font>
      <sz val="10"/>
      <color theme="1"/>
      <name val="Calibri"/>
      <family val="2"/>
      <scheme val="minor"/>
    </font>
    <font>
      <sz val="10"/>
      <color theme="10"/>
      <name val="Calibri"/>
      <family val="2"/>
    </font>
    <font>
      <sz val="10"/>
      <color rgb="FF0000FF"/>
      <name val="Calibri"/>
      <family val="2"/>
      <scheme val="minor"/>
    </font>
    <font>
      <sz val="10"/>
      <color indexed="12"/>
      <name val="Calibri"/>
      <family val="2"/>
      <scheme val="minor"/>
    </font>
    <font>
      <vertAlign val="subscript"/>
      <sz val="10"/>
      <name val="Calibri"/>
      <family val="2"/>
      <scheme val="minor"/>
    </font>
    <font>
      <sz val="7"/>
      <name val="Calibri"/>
      <family val="2"/>
      <scheme val="minor"/>
    </font>
    <font>
      <vertAlign val="subscript"/>
      <sz val="7"/>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2" fillId="0" borderId="0"/>
  </cellStyleXfs>
  <cellXfs count="105">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0" fontId="5" fillId="0" borderId="3" xfId="6" applyFont="1" applyBorder="1"/>
    <xf numFmtId="1" fontId="5" fillId="0" borderId="3" xfId="6" applyNumberFormat="1" applyFont="1" applyBorder="1" applyAlignment="1">
      <alignment horizontal="center"/>
    </xf>
    <xf numFmtId="1" fontId="5" fillId="0" borderId="4" xfId="6" applyNumberFormat="1" applyFont="1" applyBorder="1" applyAlignment="1">
      <alignment horizontal="center"/>
    </xf>
    <xf numFmtId="1" fontId="5" fillId="0" borderId="0" xfId="6" applyNumberFormat="1" applyFont="1" applyAlignment="1">
      <alignment horizontal="center"/>
    </xf>
    <xf numFmtId="165" fontId="5" fillId="0" borderId="0" xfId="6" applyNumberFormat="1" applyFont="1" applyAlignment="1">
      <alignment horizontal="center"/>
    </xf>
    <xf numFmtId="0" fontId="5" fillId="0" borderId="0" xfId="6" applyFont="1" applyAlignment="1">
      <alignment horizontal="center"/>
    </xf>
    <xf numFmtId="0" fontId="5" fillId="0" borderId="0" xfId="6" applyFont="1"/>
    <xf numFmtId="0" fontId="5" fillId="0" borderId="3" xfId="6" applyFont="1" applyBorder="1" applyAlignment="1"/>
    <xf numFmtId="0" fontId="5" fillId="0" borderId="0" xfId="6" applyFont="1" applyAlignment="1"/>
    <xf numFmtId="0" fontId="5" fillId="0" borderId="0" xfId="6" applyFont="1" applyBorder="1" applyProtection="1">
      <protection locked="0"/>
    </xf>
    <xf numFmtId="0" fontId="5" fillId="0" borderId="0" xfId="6" applyFont="1" applyBorder="1"/>
    <xf numFmtId="0" fontId="5" fillId="0" borderId="3" xfId="6" applyFont="1" applyBorder="1" applyAlignment="1">
      <alignment horizontal="center"/>
    </xf>
    <xf numFmtId="0" fontId="13" fillId="0" borderId="0" xfId="3" applyFont="1"/>
    <xf numFmtId="0" fontId="12" fillId="0" borderId="0" xfId="6"/>
    <xf numFmtId="0" fontId="5" fillId="0" borderId="0" xfId="6" applyFont="1" applyProtection="1">
      <protection locked="0"/>
    </xf>
    <xf numFmtId="0" fontId="6" fillId="0" borderId="0" xfId="3" applyFont="1" applyProtection="1">
      <protection locked="0"/>
    </xf>
    <xf numFmtId="0" fontId="5" fillId="0" borderId="0" xfId="6" applyFont="1" applyAlignment="1" applyProtection="1">
      <alignment horizontal="right"/>
      <protection locked="0"/>
    </xf>
    <xf numFmtId="0" fontId="6" fillId="0" borderId="0" xfId="6" applyFont="1"/>
    <xf numFmtId="0" fontId="5" fillId="0" borderId="0" xfId="6" applyFont="1" applyAlignment="1">
      <alignment horizontal="right"/>
    </xf>
    <xf numFmtId="0" fontId="5" fillId="0" borderId="0" xfId="6" applyFont="1" applyAlignment="1" applyProtection="1">
      <alignment horizontal="right" vertical="center"/>
      <protection locked="0"/>
    </xf>
    <xf numFmtId="1" fontId="5" fillId="0" borderId="0" xfId="6" applyNumberFormat="1" applyFont="1" applyAlignment="1" applyProtection="1">
      <alignment horizontal="left" vertical="center"/>
      <protection locked="0"/>
    </xf>
    <xf numFmtId="0" fontId="5" fillId="0" borderId="0" xfId="6" applyFont="1" applyAlignment="1" applyProtection="1">
      <alignment vertical="center"/>
      <protection locked="0"/>
    </xf>
    <xf numFmtId="0" fontId="6" fillId="0" borderId="0" xfId="6" applyFont="1" applyProtection="1">
      <protection locked="0"/>
    </xf>
    <xf numFmtId="164" fontId="16" fillId="0" borderId="0" xfId="6" applyNumberFormat="1" applyFont="1" applyAlignment="1" applyProtection="1">
      <alignment horizontal="right" vertical="center"/>
      <protection locked="0"/>
    </xf>
    <xf numFmtId="0" fontId="5" fillId="0" borderId="0" xfId="6" quotePrefix="1" applyFont="1" applyAlignment="1" applyProtection="1">
      <alignment horizontal="right" vertical="center"/>
      <protection locked="0"/>
    </xf>
    <xf numFmtId="0" fontId="5" fillId="0" borderId="0" xfId="6" applyFont="1" applyAlignment="1" applyProtection="1">
      <alignment horizontal="left" vertical="center"/>
      <protection locked="0"/>
    </xf>
    <xf numFmtId="164" fontId="5" fillId="0" borderId="0" xfId="6" applyNumberFormat="1" applyFont="1"/>
    <xf numFmtId="0" fontId="13" fillId="0" borderId="0" xfId="6" applyFont="1" applyAlignment="1" applyProtection="1">
      <alignment horizontal="right" vertical="center"/>
      <protection locked="0"/>
    </xf>
    <xf numFmtId="164" fontId="5" fillId="0" borderId="0" xfId="6" applyNumberFormat="1" applyFont="1" applyAlignment="1" applyProtection="1">
      <alignment horizontal="left"/>
      <protection locked="0"/>
    </xf>
    <xf numFmtId="0" fontId="5" fillId="0" borderId="0" xfId="6" quotePrefix="1" applyFont="1" applyAlignment="1" applyProtection="1">
      <alignment vertical="center"/>
      <protection locked="0"/>
    </xf>
    <xf numFmtId="0" fontId="5" fillId="0" borderId="0" xfId="6" quotePrefix="1" applyFont="1" applyBorder="1" applyProtection="1">
      <protection locked="0"/>
    </xf>
    <xf numFmtId="1" fontId="5" fillId="0" borderId="0" xfId="6" quotePrefix="1" applyNumberFormat="1" applyFont="1" applyAlignment="1" applyProtection="1">
      <alignment vertical="center"/>
      <protection locked="0"/>
    </xf>
    <xf numFmtId="2" fontId="16" fillId="0" borderId="0" xfId="6" applyNumberFormat="1" applyFont="1" applyAlignment="1" applyProtection="1">
      <alignment horizontal="right" vertical="center"/>
      <protection locked="0"/>
    </xf>
    <xf numFmtId="166" fontId="5" fillId="0" borderId="0" xfId="6" applyNumberFormat="1" applyFont="1" applyAlignment="1" applyProtection="1">
      <alignment horizontal="center" vertical="center"/>
      <protection locked="0"/>
    </xf>
    <xf numFmtId="2" fontId="5" fillId="0" borderId="0" xfId="6" applyNumberFormat="1" applyFont="1"/>
    <xf numFmtId="2" fontId="5" fillId="0" borderId="0" xfId="6" applyNumberFormat="1" applyFont="1" applyAlignment="1" applyProtection="1">
      <alignment horizontal="right" vertical="center"/>
      <protection locked="0"/>
    </xf>
    <xf numFmtId="2" fontId="5" fillId="0" borderId="0" xfId="6" applyNumberFormat="1" applyFont="1" applyAlignment="1">
      <alignment horizontal="left"/>
    </xf>
    <xf numFmtId="1" fontId="5" fillId="0" borderId="0" xfId="6" applyNumberFormat="1" applyFont="1" applyFill="1" applyAlignment="1" applyProtection="1">
      <alignment horizontal="right" vertical="center"/>
      <protection locked="0"/>
    </xf>
    <xf numFmtId="0" fontId="5" fillId="0" borderId="0" xfId="6" quotePrefix="1" applyFont="1" applyAlignment="1" applyProtection="1">
      <alignment horizontal="left" vertical="center"/>
      <protection locked="0"/>
    </xf>
    <xf numFmtId="2" fontId="5" fillId="0" borderId="0" xfId="6" applyNumberFormat="1" applyFont="1" applyAlignment="1" applyProtection="1">
      <alignment horizontal="left" vertical="center"/>
      <protection locked="0"/>
    </xf>
    <xf numFmtId="164" fontId="5" fillId="0" borderId="0" xfId="6" applyNumberFormat="1" applyFont="1" applyFill="1" applyAlignment="1" applyProtection="1">
      <alignment horizontal="right"/>
      <protection locked="0"/>
    </xf>
    <xf numFmtId="2" fontId="5" fillId="0" borderId="0" xfId="6" applyNumberFormat="1" applyFont="1" applyAlignment="1">
      <alignment horizontal="right"/>
    </xf>
    <xf numFmtId="164" fontId="5" fillId="0" borderId="0" xfId="6" applyNumberFormat="1" applyFont="1" applyFill="1" applyAlignment="1" applyProtection="1">
      <alignment horizontal="left"/>
      <protection locked="0"/>
    </xf>
    <xf numFmtId="1" fontId="6" fillId="0" borderId="0" xfId="6" applyNumberFormat="1" applyFont="1" applyBorder="1" applyAlignment="1" applyProtection="1">
      <alignment horizontal="right"/>
      <protection locked="0"/>
    </xf>
    <xf numFmtId="0" fontId="20" fillId="0" borderId="0" xfId="3" applyFont="1" applyAlignment="1">
      <alignment horizontal="centerContinuous"/>
    </xf>
    <xf numFmtId="0" fontId="20" fillId="0" borderId="0" xfId="6" applyFont="1" applyAlignment="1">
      <alignment horizontal="centerContinuous"/>
    </xf>
    <xf numFmtId="0" fontId="21" fillId="0" borderId="0" xfId="6" applyFont="1" applyAlignment="1">
      <alignment horizontal="centerContinuous"/>
    </xf>
    <xf numFmtId="0" fontId="22" fillId="0" borderId="0" xfId="6" applyFont="1" applyBorder="1" applyAlignment="1" applyProtection="1">
      <alignment horizontal="centerContinuous"/>
      <protection locked="0"/>
    </xf>
    <xf numFmtId="0" fontId="20" fillId="0" borderId="0" xfId="6" applyFont="1"/>
    <xf numFmtId="0" fontId="20" fillId="0" borderId="0" xfId="6" applyFont="1" applyBorder="1" applyProtection="1">
      <protection locked="0"/>
    </xf>
    <xf numFmtId="0" fontId="23" fillId="0" borderId="0" xfId="6" applyFont="1" applyBorder="1" applyAlignment="1" applyProtection="1">
      <alignment horizontal="right"/>
      <protection locked="0"/>
    </xf>
    <xf numFmtId="0" fontId="24" fillId="0" borderId="0" xfId="5" applyFont="1" applyBorder="1" applyAlignment="1" applyProtection="1">
      <alignment horizontal="left"/>
      <protection locked="0"/>
    </xf>
    <xf numFmtId="0" fontId="21" fillId="0" borderId="0" xfId="6" applyFont="1"/>
    <xf numFmtId="0" fontId="21" fillId="0" borderId="0" xfId="6" applyFont="1" applyBorder="1" applyProtection="1">
      <protection locked="0"/>
    </xf>
    <xf numFmtId="0" fontId="22" fillId="0" borderId="0" xfId="6" applyFont="1" applyBorder="1" applyProtection="1">
      <protection locked="0"/>
    </xf>
    <xf numFmtId="2" fontId="15" fillId="0" borderId="0" xfId="6" applyNumberFormat="1" applyFont="1"/>
    <xf numFmtId="2" fontId="15" fillId="0" borderId="0" xfId="6" applyNumberFormat="1" applyFont="1" applyAlignment="1" applyProtection="1">
      <alignment horizontal="right" vertical="center"/>
      <protection locked="0"/>
    </xf>
    <xf numFmtId="2" fontId="15" fillId="0" borderId="0" xfId="6" quotePrefix="1" applyNumberFormat="1" applyFont="1" applyAlignment="1" applyProtection="1">
      <alignment vertical="center"/>
      <protection locked="0"/>
    </xf>
    <xf numFmtId="2" fontId="13" fillId="0" borderId="0" xfId="6" applyNumberFormat="1" applyFont="1" applyAlignment="1" applyProtection="1">
      <alignment horizontal="right" vertical="center"/>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4" fillId="0" borderId="0" xfId="5" applyFont="1" applyAlignment="1" applyProtection="1">
      <alignment horizontal="left"/>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C7E95EDC-64D9-4164-9E39-2F2D3726B0C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2</xdr:col>
      <xdr:colOff>0</xdr:colOff>
      <xdr:row>17</xdr:row>
      <xdr:rowOff>0</xdr:rowOff>
    </xdr:from>
    <xdr:to>
      <xdr:col>2</xdr:col>
      <xdr:colOff>0</xdr:colOff>
      <xdr:row>26</xdr:row>
      <xdr:rowOff>9525</xdr:rowOff>
    </xdr:to>
    <xdr:cxnSp macro="">
      <xdr:nvCxnSpPr>
        <xdr:cNvPr id="3" name="Straight Connector 2">
          <a:extLst>
            <a:ext uri="{FF2B5EF4-FFF2-40B4-BE49-F238E27FC236}">
              <a16:creationId xmlns:a16="http://schemas.microsoft.com/office/drawing/2014/main" id="{ED04D245-6342-4042-BCC7-3808227119B8}"/>
            </a:ext>
          </a:extLst>
        </xdr:cNvPr>
        <xdr:cNvCxnSpPr/>
      </xdr:nvCxnSpPr>
      <xdr:spPr>
        <a:xfrm>
          <a:off x="1200150" y="2790825"/>
          <a:ext cx="0" cy="14668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599891</xdr:colOff>
      <xdr:row>16</xdr:row>
      <xdr:rowOff>146539</xdr:rowOff>
    </xdr:from>
    <xdr:to>
      <xdr:col>3</xdr:col>
      <xdr:colOff>599891</xdr:colOff>
      <xdr:row>26</xdr:row>
      <xdr:rowOff>5312</xdr:rowOff>
    </xdr:to>
    <xdr:cxnSp macro="">
      <xdr:nvCxnSpPr>
        <xdr:cNvPr id="4" name="Straight Connector 3">
          <a:extLst>
            <a:ext uri="{FF2B5EF4-FFF2-40B4-BE49-F238E27FC236}">
              <a16:creationId xmlns:a16="http://schemas.microsoft.com/office/drawing/2014/main" id="{8AAC9DDA-9499-41FF-ABBF-D1CFFF173B37}"/>
            </a:ext>
          </a:extLst>
        </xdr:cNvPr>
        <xdr:cNvCxnSpPr/>
      </xdr:nvCxnSpPr>
      <xdr:spPr>
        <a:xfrm>
          <a:off x="2400116" y="2775439"/>
          <a:ext cx="0" cy="147802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16</xdr:row>
      <xdr:rowOff>152400</xdr:rowOff>
    </xdr:from>
    <xdr:to>
      <xdr:col>4</xdr:col>
      <xdr:colOff>0</xdr:colOff>
      <xdr:row>16</xdr:row>
      <xdr:rowOff>152400</xdr:rowOff>
    </xdr:to>
    <xdr:cxnSp macro="">
      <xdr:nvCxnSpPr>
        <xdr:cNvPr id="5" name="Straight Connector 4">
          <a:extLst>
            <a:ext uri="{FF2B5EF4-FFF2-40B4-BE49-F238E27FC236}">
              <a16:creationId xmlns:a16="http://schemas.microsoft.com/office/drawing/2014/main" id="{92973304-6E56-4F07-AC50-CCE800D41BAC}"/>
            </a:ext>
          </a:extLst>
        </xdr:cNvPr>
        <xdr:cNvCxnSpPr/>
      </xdr:nvCxnSpPr>
      <xdr:spPr>
        <a:xfrm>
          <a:off x="1190625" y="2781300"/>
          <a:ext cx="120967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600404</xdr:colOff>
      <xdr:row>15</xdr:row>
      <xdr:rowOff>25288</xdr:rowOff>
    </xdr:from>
    <xdr:to>
      <xdr:col>1</xdr:col>
      <xdr:colOff>600404</xdr:colOff>
      <xdr:row>16</xdr:row>
      <xdr:rowOff>122224</xdr:rowOff>
    </xdr:to>
    <xdr:cxnSp macro="">
      <xdr:nvCxnSpPr>
        <xdr:cNvPr id="6" name="Straight Connector 5">
          <a:extLst>
            <a:ext uri="{FF2B5EF4-FFF2-40B4-BE49-F238E27FC236}">
              <a16:creationId xmlns:a16="http://schemas.microsoft.com/office/drawing/2014/main" id="{29EF3206-DE63-473E-9170-2CCD32BCC68B}"/>
            </a:ext>
          </a:extLst>
        </xdr:cNvPr>
        <xdr:cNvCxnSpPr/>
      </xdr:nvCxnSpPr>
      <xdr:spPr>
        <a:xfrm flipV="1">
          <a:off x="1200479" y="2492263"/>
          <a:ext cx="0" cy="25886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4889</xdr:colOff>
      <xdr:row>15</xdr:row>
      <xdr:rowOff>30176</xdr:rowOff>
    </xdr:from>
    <xdr:to>
      <xdr:col>4</xdr:col>
      <xdr:colOff>4889</xdr:colOff>
      <xdr:row>16</xdr:row>
      <xdr:rowOff>127112</xdr:rowOff>
    </xdr:to>
    <xdr:cxnSp macro="">
      <xdr:nvCxnSpPr>
        <xdr:cNvPr id="7" name="Straight Connector 6">
          <a:extLst>
            <a:ext uri="{FF2B5EF4-FFF2-40B4-BE49-F238E27FC236}">
              <a16:creationId xmlns:a16="http://schemas.microsoft.com/office/drawing/2014/main" id="{E7ACD1F3-A4CE-472C-96B9-8B3685B07D79}"/>
            </a:ext>
          </a:extLst>
        </xdr:cNvPr>
        <xdr:cNvCxnSpPr/>
      </xdr:nvCxnSpPr>
      <xdr:spPr>
        <a:xfrm flipV="1">
          <a:off x="2405189" y="2497151"/>
          <a:ext cx="0" cy="25886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345597</xdr:colOff>
      <xdr:row>16</xdr:row>
      <xdr:rowOff>151724</xdr:rowOff>
    </xdr:from>
    <xdr:to>
      <xdr:col>1</xdr:col>
      <xdr:colOff>564756</xdr:colOff>
      <xdr:row>16</xdr:row>
      <xdr:rowOff>151724</xdr:rowOff>
    </xdr:to>
    <xdr:cxnSp macro="">
      <xdr:nvCxnSpPr>
        <xdr:cNvPr id="8" name="Straight Connector 7">
          <a:extLst>
            <a:ext uri="{FF2B5EF4-FFF2-40B4-BE49-F238E27FC236}">
              <a16:creationId xmlns:a16="http://schemas.microsoft.com/office/drawing/2014/main" id="{B4585C3E-656E-4645-8B8F-61776714CC12}"/>
            </a:ext>
          </a:extLst>
        </xdr:cNvPr>
        <xdr:cNvCxnSpPr/>
      </xdr:nvCxnSpPr>
      <xdr:spPr>
        <a:xfrm>
          <a:off x="945672" y="2780624"/>
          <a:ext cx="21915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230626</xdr:colOff>
      <xdr:row>22</xdr:row>
      <xdr:rowOff>7615</xdr:rowOff>
    </xdr:from>
    <xdr:to>
      <xdr:col>1</xdr:col>
      <xdr:colOff>470976</xdr:colOff>
      <xdr:row>23</xdr:row>
      <xdr:rowOff>129347</xdr:rowOff>
    </xdr:to>
    <xdr:sp macro="" textlink="">
      <xdr:nvSpPr>
        <xdr:cNvPr id="9" name="TextBox 8">
          <a:extLst>
            <a:ext uri="{FF2B5EF4-FFF2-40B4-BE49-F238E27FC236}">
              <a16:creationId xmlns:a16="http://schemas.microsoft.com/office/drawing/2014/main" id="{25BAE5DB-FF8B-463A-B7AA-25C1AB54F4FB}"/>
            </a:ext>
          </a:extLst>
        </xdr:cNvPr>
        <xdr:cNvSpPr txBox="1"/>
      </xdr:nvSpPr>
      <xdr:spPr>
        <a:xfrm>
          <a:off x="830701" y="3608065"/>
          <a:ext cx="240350" cy="28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1</xdr:col>
      <xdr:colOff>235445</xdr:colOff>
      <xdr:row>17</xdr:row>
      <xdr:rowOff>124579</xdr:rowOff>
    </xdr:from>
    <xdr:to>
      <xdr:col>1</xdr:col>
      <xdr:colOff>494581</xdr:colOff>
      <xdr:row>19</xdr:row>
      <xdr:rowOff>75903</xdr:rowOff>
    </xdr:to>
    <xdr:sp macro="" textlink="">
      <xdr:nvSpPr>
        <xdr:cNvPr id="10" name="TextBox 9">
          <a:extLst>
            <a:ext uri="{FF2B5EF4-FFF2-40B4-BE49-F238E27FC236}">
              <a16:creationId xmlns:a16="http://schemas.microsoft.com/office/drawing/2014/main" id="{B97945EF-B207-4C9D-B538-CEF1115EE7E2}"/>
            </a:ext>
          </a:extLst>
        </xdr:cNvPr>
        <xdr:cNvSpPr txBox="1"/>
      </xdr:nvSpPr>
      <xdr:spPr>
        <a:xfrm>
          <a:off x="835520" y="2915404"/>
          <a:ext cx="259136" cy="275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2</xdr:col>
      <xdr:colOff>323171</xdr:colOff>
      <xdr:row>16</xdr:row>
      <xdr:rowOff>153084</xdr:rowOff>
    </xdr:from>
    <xdr:to>
      <xdr:col>2</xdr:col>
      <xdr:colOff>323172</xdr:colOff>
      <xdr:row>26</xdr:row>
      <xdr:rowOff>45204</xdr:rowOff>
    </xdr:to>
    <xdr:cxnSp macro="">
      <xdr:nvCxnSpPr>
        <xdr:cNvPr id="11" name="Straight Arrow Connector 10">
          <a:extLst>
            <a:ext uri="{FF2B5EF4-FFF2-40B4-BE49-F238E27FC236}">
              <a16:creationId xmlns:a16="http://schemas.microsoft.com/office/drawing/2014/main" id="{9CEA7BC3-33A9-4E02-B242-54E73395A9BF}"/>
            </a:ext>
          </a:extLst>
        </xdr:cNvPr>
        <xdr:cNvCxnSpPr/>
      </xdr:nvCxnSpPr>
      <xdr:spPr>
        <a:xfrm flipV="1">
          <a:off x="1523321" y="2781984"/>
          <a:ext cx="1" cy="1511370"/>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161441</xdr:colOff>
      <xdr:row>20</xdr:row>
      <xdr:rowOff>11906</xdr:rowOff>
    </xdr:from>
    <xdr:to>
      <xdr:col>1</xdr:col>
      <xdr:colOff>587985</xdr:colOff>
      <xdr:row>20</xdr:row>
      <xdr:rowOff>11906</xdr:rowOff>
    </xdr:to>
    <xdr:cxnSp macro="">
      <xdr:nvCxnSpPr>
        <xdr:cNvPr id="12" name="Straight Arrow Connector 11">
          <a:extLst>
            <a:ext uri="{FF2B5EF4-FFF2-40B4-BE49-F238E27FC236}">
              <a16:creationId xmlns:a16="http://schemas.microsoft.com/office/drawing/2014/main" id="{962EE457-A3FF-4F3C-B86F-BB7DA428DD0D}"/>
            </a:ext>
          </a:extLst>
        </xdr:cNvPr>
        <xdr:cNvCxnSpPr/>
      </xdr:nvCxnSpPr>
      <xdr:spPr>
        <a:xfrm>
          <a:off x="761516" y="3288506"/>
          <a:ext cx="42654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146841</xdr:colOff>
      <xdr:row>26</xdr:row>
      <xdr:rowOff>42523</xdr:rowOff>
    </xdr:from>
    <xdr:to>
      <xdr:col>1</xdr:col>
      <xdr:colOff>365700</xdr:colOff>
      <xdr:row>26</xdr:row>
      <xdr:rowOff>42523</xdr:rowOff>
    </xdr:to>
    <xdr:cxnSp macro="">
      <xdr:nvCxnSpPr>
        <xdr:cNvPr id="13" name="Straight Arrow Connector 12">
          <a:extLst>
            <a:ext uri="{FF2B5EF4-FFF2-40B4-BE49-F238E27FC236}">
              <a16:creationId xmlns:a16="http://schemas.microsoft.com/office/drawing/2014/main" id="{FCCB214D-D4FF-4EA9-882E-1BC9843D8EB9}"/>
            </a:ext>
          </a:extLst>
        </xdr:cNvPr>
        <xdr:cNvCxnSpPr/>
      </xdr:nvCxnSpPr>
      <xdr:spPr>
        <a:xfrm>
          <a:off x="746916" y="4290673"/>
          <a:ext cx="218859"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284146</xdr:colOff>
      <xdr:row>20</xdr:row>
      <xdr:rowOff>140623</xdr:rowOff>
    </xdr:from>
    <xdr:to>
      <xdr:col>2</xdr:col>
      <xdr:colOff>506729</xdr:colOff>
      <xdr:row>22</xdr:row>
      <xdr:rowOff>64655</xdr:rowOff>
    </xdr:to>
    <xdr:sp macro="" textlink="">
      <xdr:nvSpPr>
        <xdr:cNvPr id="14" name="TextBox 13">
          <a:extLst>
            <a:ext uri="{FF2B5EF4-FFF2-40B4-BE49-F238E27FC236}">
              <a16:creationId xmlns:a16="http://schemas.microsoft.com/office/drawing/2014/main" id="{A6DD3A42-A5CF-4BA7-BC62-4FCADE7FAB3B}"/>
            </a:ext>
          </a:extLst>
        </xdr:cNvPr>
        <xdr:cNvSpPr txBox="1"/>
      </xdr:nvSpPr>
      <xdr:spPr>
        <a:xfrm>
          <a:off x="1484296" y="3417223"/>
          <a:ext cx="222583" cy="24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1</xdr:col>
      <xdr:colOff>433729</xdr:colOff>
      <xdr:row>20</xdr:row>
      <xdr:rowOff>8504</xdr:rowOff>
    </xdr:from>
    <xdr:to>
      <xdr:col>1</xdr:col>
      <xdr:colOff>433729</xdr:colOff>
      <xdr:row>26</xdr:row>
      <xdr:rowOff>43962</xdr:rowOff>
    </xdr:to>
    <xdr:cxnSp macro="">
      <xdr:nvCxnSpPr>
        <xdr:cNvPr id="15" name="Straight Arrow Connector 14">
          <a:extLst>
            <a:ext uri="{FF2B5EF4-FFF2-40B4-BE49-F238E27FC236}">
              <a16:creationId xmlns:a16="http://schemas.microsoft.com/office/drawing/2014/main" id="{A2A84662-D608-4DF6-86DF-409BA5F865F8}"/>
            </a:ext>
          </a:extLst>
        </xdr:cNvPr>
        <xdr:cNvCxnSpPr/>
      </xdr:nvCxnSpPr>
      <xdr:spPr>
        <a:xfrm>
          <a:off x="1033804" y="3285104"/>
          <a:ext cx="0" cy="100700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583015</xdr:colOff>
      <xdr:row>19</xdr:row>
      <xdr:rowOff>52485</xdr:rowOff>
    </xdr:from>
    <xdr:to>
      <xdr:col>2</xdr:col>
      <xdr:colOff>136971</xdr:colOff>
      <xdr:row>20</xdr:row>
      <xdr:rowOff>96591</xdr:rowOff>
    </xdr:to>
    <xdr:sp macro="" textlink="">
      <xdr:nvSpPr>
        <xdr:cNvPr id="16" name="TextBox 15">
          <a:extLst>
            <a:ext uri="{FF2B5EF4-FFF2-40B4-BE49-F238E27FC236}">
              <a16:creationId xmlns:a16="http://schemas.microsoft.com/office/drawing/2014/main" id="{1769D89B-A857-47F4-88AA-D82C492A1FB1}"/>
            </a:ext>
          </a:extLst>
        </xdr:cNvPr>
        <xdr:cNvSpPr txBox="1"/>
      </xdr:nvSpPr>
      <xdr:spPr>
        <a:xfrm flipH="1">
          <a:off x="1183090" y="3167160"/>
          <a:ext cx="154031" cy="206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1</xdr:col>
      <xdr:colOff>552073</xdr:colOff>
      <xdr:row>16</xdr:row>
      <xdr:rowOff>112171</xdr:rowOff>
    </xdr:from>
    <xdr:to>
      <xdr:col>2</xdr:col>
      <xdr:colOff>135355</xdr:colOff>
      <xdr:row>18</xdr:row>
      <xdr:rowOff>6580</xdr:rowOff>
    </xdr:to>
    <xdr:sp macro="" textlink="">
      <xdr:nvSpPr>
        <xdr:cNvPr id="17" name="TextBox 16">
          <a:extLst>
            <a:ext uri="{FF2B5EF4-FFF2-40B4-BE49-F238E27FC236}">
              <a16:creationId xmlns:a16="http://schemas.microsoft.com/office/drawing/2014/main" id="{F6A314AC-7DBC-4FBF-93F4-6E965397D747}"/>
            </a:ext>
          </a:extLst>
        </xdr:cNvPr>
        <xdr:cNvSpPr txBox="1"/>
      </xdr:nvSpPr>
      <xdr:spPr>
        <a:xfrm>
          <a:off x="1152148" y="2741071"/>
          <a:ext cx="183357" cy="21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3</xdr:col>
      <xdr:colOff>401053</xdr:colOff>
      <xdr:row>16</xdr:row>
      <xdr:rowOff>131857</xdr:rowOff>
    </xdr:from>
    <xdr:to>
      <xdr:col>3</xdr:col>
      <xdr:colOff>576514</xdr:colOff>
      <xdr:row>18</xdr:row>
      <xdr:rowOff>10217</xdr:rowOff>
    </xdr:to>
    <xdr:sp macro="" textlink="">
      <xdr:nvSpPr>
        <xdr:cNvPr id="18" name="TextBox 17">
          <a:extLst>
            <a:ext uri="{FF2B5EF4-FFF2-40B4-BE49-F238E27FC236}">
              <a16:creationId xmlns:a16="http://schemas.microsoft.com/office/drawing/2014/main" id="{56C338A3-3839-4B29-8A53-5472F8A35FEF}"/>
            </a:ext>
          </a:extLst>
        </xdr:cNvPr>
        <xdr:cNvSpPr txBox="1"/>
      </xdr:nvSpPr>
      <xdr:spPr>
        <a:xfrm>
          <a:off x="2201278" y="2760757"/>
          <a:ext cx="175461" cy="202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500287</xdr:colOff>
      <xdr:row>14</xdr:row>
      <xdr:rowOff>96966</xdr:rowOff>
    </xdr:from>
    <xdr:to>
      <xdr:col>3</xdr:col>
      <xdr:colOff>53491</xdr:colOff>
      <xdr:row>15</xdr:row>
      <xdr:rowOff>157124</xdr:rowOff>
    </xdr:to>
    <xdr:sp macro="" textlink="">
      <xdr:nvSpPr>
        <xdr:cNvPr id="19" name="TextBox 18">
          <a:extLst>
            <a:ext uri="{FF2B5EF4-FFF2-40B4-BE49-F238E27FC236}">
              <a16:creationId xmlns:a16="http://schemas.microsoft.com/office/drawing/2014/main" id="{D149FAD1-DE72-443C-8A0E-51757572CF1D}"/>
            </a:ext>
          </a:extLst>
        </xdr:cNvPr>
        <xdr:cNvSpPr txBox="1"/>
      </xdr:nvSpPr>
      <xdr:spPr>
        <a:xfrm>
          <a:off x="1700437" y="2402016"/>
          <a:ext cx="153279" cy="22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L</a:t>
          </a:r>
        </a:p>
      </xdr:txBody>
    </xdr:sp>
    <xdr:clientData/>
  </xdr:twoCellAnchor>
  <xdr:twoCellAnchor>
    <xdr:from>
      <xdr:col>2</xdr:col>
      <xdr:colOff>0</xdr:colOff>
      <xdr:row>15</xdr:row>
      <xdr:rowOff>144577</xdr:rowOff>
    </xdr:from>
    <xdr:to>
      <xdr:col>4</xdr:col>
      <xdr:colOff>17010</xdr:colOff>
      <xdr:row>15</xdr:row>
      <xdr:rowOff>144578</xdr:rowOff>
    </xdr:to>
    <xdr:cxnSp macro="">
      <xdr:nvCxnSpPr>
        <xdr:cNvPr id="20" name="Straight Arrow Connector 19">
          <a:extLst>
            <a:ext uri="{FF2B5EF4-FFF2-40B4-BE49-F238E27FC236}">
              <a16:creationId xmlns:a16="http://schemas.microsoft.com/office/drawing/2014/main" id="{EB1C44F8-7BF8-4F3E-9F9A-C3A967AA6AE5}"/>
            </a:ext>
          </a:extLst>
        </xdr:cNvPr>
        <xdr:cNvCxnSpPr/>
      </xdr:nvCxnSpPr>
      <xdr:spPr>
        <a:xfrm flipH="1" flipV="1">
          <a:off x="1200150" y="2611552"/>
          <a:ext cx="121716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63491</xdr:colOff>
      <xdr:row>22</xdr:row>
      <xdr:rowOff>61838</xdr:rowOff>
    </xdr:from>
    <xdr:to>
      <xdr:col>2</xdr:col>
      <xdr:colOff>402116</xdr:colOff>
      <xdr:row>24</xdr:row>
      <xdr:rowOff>59756</xdr:rowOff>
    </xdr:to>
    <xdr:sp macro="" textlink="">
      <xdr:nvSpPr>
        <xdr:cNvPr id="21" name="TextBox 20">
          <a:extLst>
            <a:ext uri="{FF2B5EF4-FFF2-40B4-BE49-F238E27FC236}">
              <a16:creationId xmlns:a16="http://schemas.microsoft.com/office/drawing/2014/main" id="{74C043D0-62E7-4414-BCCC-BFF81C01AC73}"/>
            </a:ext>
          </a:extLst>
        </xdr:cNvPr>
        <xdr:cNvSpPr txBox="1"/>
      </xdr:nvSpPr>
      <xdr:spPr>
        <a:xfrm>
          <a:off x="1263641" y="3662288"/>
          <a:ext cx="338625" cy="32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3</xdr:col>
      <xdr:colOff>293761</xdr:colOff>
      <xdr:row>21</xdr:row>
      <xdr:rowOff>156344</xdr:rowOff>
    </xdr:from>
    <xdr:to>
      <xdr:col>4</xdr:col>
      <xdr:colOff>6718</xdr:colOff>
      <xdr:row>23</xdr:row>
      <xdr:rowOff>155783</xdr:rowOff>
    </xdr:to>
    <xdr:sp macro="" textlink="">
      <xdr:nvSpPr>
        <xdr:cNvPr id="22" name="TextBox 21">
          <a:extLst>
            <a:ext uri="{FF2B5EF4-FFF2-40B4-BE49-F238E27FC236}">
              <a16:creationId xmlns:a16="http://schemas.microsoft.com/office/drawing/2014/main" id="{3B603A83-D57B-43C0-B61B-0DE8067EE064}"/>
            </a:ext>
          </a:extLst>
        </xdr:cNvPr>
        <xdr:cNvSpPr txBox="1"/>
      </xdr:nvSpPr>
      <xdr:spPr>
        <a:xfrm>
          <a:off x="2093986" y="3594869"/>
          <a:ext cx="313032" cy="323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I</a:t>
          </a:r>
          <a:r>
            <a:rPr lang="en-CA" sz="1000" baseline="-25000">
              <a:solidFill>
                <a:schemeClr val="dk1"/>
              </a:solidFill>
              <a:effectLst/>
              <a:latin typeface="+mn-lt"/>
              <a:ea typeface="+mn-ea"/>
              <a:cs typeface="+mn-cs"/>
            </a:rPr>
            <a:t>3</a:t>
          </a:r>
          <a:endParaRPr lang="en-CA" sz="1000" baseline="-25000">
            <a:effectLst/>
          </a:endParaRPr>
        </a:p>
        <a:p>
          <a:endParaRPr lang="en-CA" sz="1000"/>
        </a:p>
      </xdr:txBody>
    </xdr:sp>
    <xdr:clientData/>
  </xdr:twoCellAnchor>
  <xdr:twoCellAnchor>
    <xdr:from>
      <xdr:col>2</xdr:col>
      <xdr:colOff>19373</xdr:colOff>
      <xdr:row>22</xdr:row>
      <xdr:rowOff>74262</xdr:rowOff>
    </xdr:from>
    <xdr:to>
      <xdr:col>2</xdr:col>
      <xdr:colOff>130970</xdr:colOff>
      <xdr:row>22</xdr:row>
      <xdr:rowOff>154782</xdr:rowOff>
    </xdr:to>
    <xdr:cxnSp macro="">
      <xdr:nvCxnSpPr>
        <xdr:cNvPr id="23" name="Straight Arrow Connector 22">
          <a:extLst>
            <a:ext uri="{FF2B5EF4-FFF2-40B4-BE49-F238E27FC236}">
              <a16:creationId xmlns:a16="http://schemas.microsoft.com/office/drawing/2014/main" id="{1D53AE5C-3921-44AF-8B6C-CE8529CB8CF0}"/>
            </a:ext>
          </a:extLst>
        </xdr:cNvPr>
        <xdr:cNvCxnSpPr/>
      </xdr:nvCxnSpPr>
      <xdr:spPr>
        <a:xfrm flipH="1" flipV="1">
          <a:off x="1219523" y="3674712"/>
          <a:ext cx="111597" cy="80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77481</xdr:colOff>
      <xdr:row>26</xdr:row>
      <xdr:rowOff>36966</xdr:rowOff>
    </xdr:from>
    <xdr:to>
      <xdr:col>4</xdr:col>
      <xdr:colOff>265200</xdr:colOff>
      <xdr:row>26</xdr:row>
      <xdr:rowOff>40443</xdr:rowOff>
    </xdr:to>
    <xdr:cxnSp macro="">
      <xdr:nvCxnSpPr>
        <xdr:cNvPr id="24" name="Straight Arrow Connector 23">
          <a:extLst>
            <a:ext uri="{FF2B5EF4-FFF2-40B4-BE49-F238E27FC236}">
              <a16:creationId xmlns:a16="http://schemas.microsoft.com/office/drawing/2014/main" id="{537F9E7A-DE53-4C54-B480-65D915A5A1A8}"/>
            </a:ext>
          </a:extLst>
        </xdr:cNvPr>
        <xdr:cNvCxnSpPr/>
      </xdr:nvCxnSpPr>
      <xdr:spPr>
        <a:xfrm flipH="1">
          <a:off x="2477781" y="4285116"/>
          <a:ext cx="187719" cy="34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202697</xdr:colOff>
      <xdr:row>25</xdr:row>
      <xdr:rowOff>90146</xdr:rowOff>
    </xdr:from>
    <xdr:to>
      <xdr:col>5</xdr:col>
      <xdr:colOff>66997</xdr:colOff>
      <xdr:row>27</xdr:row>
      <xdr:rowOff>23913</xdr:rowOff>
    </xdr:to>
    <xdr:sp macro="" textlink="">
      <xdr:nvSpPr>
        <xdr:cNvPr id="25" name="TextBox 24">
          <a:extLst>
            <a:ext uri="{FF2B5EF4-FFF2-40B4-BE49-F238E27FC236}">
              <a16:creationId xmlns:a16="http://schemas.microsoft.com/office/drawing/2014/main" id="{9BA00121-90DF-42FB-95D8-78B9A6915050}"/>
            </a:ext>
          </a:extLst>
        </xdr:cNvPr>
        <xdr:cNvSpPr txBox="1"/>
      </xdr:nvSpPr>
      <xdr:spPr>
        <a:xfrm>
          <a:off x="2602997" y="4176371"/>
          <a:ext cx="464375" cy="257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E</a:t>
          </a:r>
        </a:p>
      </xdr:txBody>
    </xdr:sp>
    <xdr:clientData/>
  </xdr:twoCellAnchor>
  <xdr:twoCellAnchor>
    <xdr:from>
      <xdr:col>0</xdr:col>
      <xdr:colOff>460347</xdr:colOff>
      <xdr:row>25</xdr:row>
      <xdr:rowOff>66375</xdr:rowOff>
    </xdr:from>
    <xdr:to>
      <xdr:col>1</xdr:col>
      <xdr:colOff>215931</xdr:colOff>
      <xdr:row>27</xdr:row>
      <xdr:rowOff>75666</xdr:rowOff>
    </xdr:to>
    <xdr:sp macro="" textlink="">
      <xdr:nvSpPr>
        <xdr:cNvPr id="26" name="TextBox 25">
          <a:extLst>
            <a:ext uri="{FF2B5EF4-FFF2-40B4-BE49-F238E27FC236}">
              <a16:creationId xmlns:a16="http://schemas.microsoft.com/office/drawing/2014/main" id="{93A646DA-027A-4DE9-9156-B2E9BA0F1DD1}"/>
            </a:ext>
          </a:extLst>
        </xdr:cNvPr>
        <xdr:cNvSpPr txBox="1"/>
      </xdr:nvSpPr>
      <xdr:spPr>
        <a:xfrm>
          <a:off x="460347" y="4152600"/>
          <a:ext cx="355659" cy="333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A</a:t>
          </a:r>
        </a:p>
      </xdr:txBody>
    </xdr:sp>
    <xdr:clientData/>
  </xdr:twoCellAnchor>
  <xdr:twoCellAnchor>
    <xdr:from>
      <xdr:col>1</xdr:col>
      <xdr:colOff>595312</xdr:colOff>
      <xdr:row>28</xdr:row>
      <xdr:rowOff>97071</xdr:rowOff>
    </xdr:from>
    <xdr:to>
      <xdr:col>1</xdr:col>
      <xdr:colOff>599058</xdr:colOff>
      <xdr:row>30</xdr:row>
      <xdr:rowOff>61351</xdr:rowOff>
    </xdr:to>
    <xdr:cxnSp macro="">
      <xdr:nvCxnSpPr>
        <xdr:cNvPr id="27" name="Straight Arrow Connector 26">
          <a:extLst>
            <a:ext uri="{FF2B5EF4-FFF2-40B4-BE49-F238E27FC236}">
              <a16:creationId xmlns:a16="http://schemas.microsoft.com/office/drawing/2014/main" id="{64ACEAC1-1FEE-4860-8353-BB55E3B0AA47}"/>
            </a:ext>
          </a:extLst>
        </xdr:cNvPr>
        <xdr:cNvCxnSpPr/>
      </xdr:nvCxnSpPr>
      <xdr:spPr>
        <a:xfrm flipH="1">
          <a:off x="1195387" y="4669071"/>
          <a:ext cx="3746" cy="2881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7669</xdr:colOff>
      <xdr:row>28</xdr:row>
      <xdr:rowOff>97734</xdr:rowOff>
    </xdr:from>
    <xdr:to>
      <xdr:col>4</xdr:col>
      <xdr:colOff>8690</xdr:colOff>
      <xdr:row>30</xdr:row>
      <xdr:rowOff>85488</xdr:rowOff>
    </xdr:to>
    <xdr:cxnSp macro="">
      <xdr:nvCxnSpPr>
        <xdr:cNvPr id="28" name="Straight Arrow Connector 27">
          <a:extLst>
            <a:ext uri="{FF2B5EF4-FFF2-40B4-BE49-F238E27FC236}">
              <a16:creationId xmlns:a16="http://schemas.microsoft.com/office/drawing/2014/main" id="{DEC8C247-CD20-4ABE-8AC8-C62EE7501443}"/>
            </a:ext>
          </a:extLst>
        </xdr:cNvPr>
        <xdr:cNvCxnSpPr/>
      </xdr:nvCxnSpPr>
      <xdr:spPr>
        <a:xfrm flipH="1" flipV="1">
          <a:off x="2407969" y="4669734"/>
          <a:ext cx="1021" cy="31160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480973</xdr:colOff>
      <xdr:row>30</xdr:row>
      <xdr:rowOff>30949</xdr:rowOff>
    </xdr:from>
    <xdr:to>
      <xdr:col>2</xdr:col>
      <xdr:colOff>168109</xdr:colOff>
      <xdr:row>31</xdr:row>
      <xdr:rowOff>65229</xdr:rowOff>
    </xdr:to>
    <xdr:sp macro="" textlink="">
      <xdr:nvSpPr>
        <xdr:cNvPr id="29" name="TextBox 28">
          <a:extLst>
            <a:ext uri="{FF2B5EF4-FFF2-40B4-BE49-F238E27FC236}">
              <a16:creationId xmlns:a16="http://schemas.microsoft.com/office/drawing/2014/main" id="{59CF72E4-5EEF-48D9-95F7-05E3AF7FBCFD}"/>
            </a:ext>
          </a:extLst>
        </xdr:cNvPr>
        <xdr:cNvSpPr txBox="1"/>
      </xdr:nvSpPr>
      <xdr:spPr>
        <a:xfrm>
          <a:off x="1081048" y="4926799"/>
          <a:ext cx="287211" cy="196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p>
      </xdr:txBody>
    </xdr:sp>
    <xdr:clientData/>
  </xdr:twoCellAnchor>
  <xdr:twoCellAnchor>
    <xdr:from>
      <xdr:col>3</xdr:col>
      <xdr:colOff>498251</xdr:colOff>
      <xdr:row>30</xdr:row>
      <xdr:rowOff>29891</xdr:rowOff>
    </xdr:from>
    <xdr:to>
      <xdr:col>4</xdr:col>
      <xdr:colOff>185387</xdr:colOff>
      <xdr:row>31</xdr:row>
      <xdr:rowOff>64494</xdr:rowOff>
    </xdr:to>
    <xdr:sp macro="" textlink="">
      <xdr:nvSpPr>
        <xdr:cNvPr id="30" name="TextBox 29">
          <a:extLst>
            <a:ext uri="{FF2B5EF4-FFF2-40B4-BE49-F238E27FC236}">
              <a16:creationId xmlns:a16="http://schemas.microsoft.com/office/drawing/2014/main" id="{1C27A23F-7220-4F55-A7A0-AC5ABFB29003}"/>
            </a:ext>
          </a:extLst>
        </xdr:cNvPr>
        <xdr:cNvSpPr txBox="1"/>
      </xdr:nvSpPr>
      <xdr:spPr>
        <a:xfrm>
          <a:off x="2298476" y="4925741"/>
          <a:ext cx="287211" cy="19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p>
      </xdr:txBody>
    </xdr:sp>
    <xdr:clientData/>
  </xdr:twoCellAnchor>
  <xdr:twoCellAnchor>
    <xdr:from>
      <xdr:col>2</xdr:col>
      <xdr:colOff>477120</xdr:colOff>
      <xdr:row>17</xdr:row>
      <xdr:rowOff>112620</xdr:rowOff>
    </xdr:from>
    <xdr:to>
      <xdr:col>3</xdr:col>
      <xdr:colOff>176683</xdr:colOff>
      <xdr:row>19</xdr:row>
      <xdr:rowOff>9209</xdr:rowOff>
    </xdr:to>
    <xdr:sp macro="" textlink="">
      <xdr:nvSpPr>
        <xdr:cNvPr id="31" name="TextBox 30">
          <a:extLst>
            <a:ext uri="{FF2B5EF4-FFF2-40B4-BE49-F238E27FC236}">
              <a16:creationId xmlns:a16="http://schemas.microsoft.com/office/drawing/2014/main" id="{BC3F2967-0649-4EC2-A231-FA02C2D4E873}"/>
            </a:ext>
          </a:extLst>
        </xdr:cNvPr>
        <xdr:cNvSpPr txBox="1"/>
      </xdr:nvSpPr>
      <xdr:spPr>
        <a:xfrm>
          <a:off x="1677270" y="2903445"/>
          <a:ext cx="299638" cy="22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2</a:t>
          </a:r>
        </a:p>
      </xdr:txBody>
    </xdr:sp>
    <xdr:clientData/>
  </xdr:twoCellAnchor>
  <xdr:twoCellAnchor>
    <xdr:from>
      <xdr:col>0</xdr:col>
      <xdr:colOff>558607</xdr:colOff>
      <xdr:row>19</xdr:row>
      <xdr:rowOff>48949</xdr:rowOff>
    </xdr:from>
    <xdr:to>
      <xdr:col>1</xdr:col>
      <xdr:colOff>203480</xdr:colOff>
      <xdr:row>21</xdr:row>
      <xdr:rowOff>17966</xdr:rowOff>
    </xdr:to>
    <xdr:sp macro="" textlink="">
      <xdr:nvSpPr>
        <xdr:cNvPr id="32" name="TextBox 31">
          <a:extLst>
            <a:ext uri="{FF2B5EF4-FFF2-40B4-BE49-F238E27FC236}">
              <a16:creationId xmlns:a16="http://schemas.microsoft.com/office/drawing/2014/main" id="{CEE057AD-F504-486A-9724-5775FBD0FD43}"/>
            </a:ext>
          </a:extLst>
        </xdr:cNvPr>
        <xdr:cNvSpPr txBox="1"/>
      </xdr:nvSpPr>
      <xdr:spPr>
        <a:xfrm>
          <a:off x="558607" y="3163624"/>
          <a:ext cx="244948" cy="29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Q</a:t>
          </a:r>
        </a:p>
      </xdr:txBody>
    </xdr:sp>
    <xdr:clientData/>
  </xdr:twoCellAnchor>
  <xdr:twoCellAnchor>
    <xdr:from>
      <xdr:col>1</xdr:col>
      <xdr:colOff>428625</xdr:colOff>
      <xdr:row>17</xdr:row>
      <xdr:rowOff>5952</xdr:rowOff>
    </xdr:from>
    <xdr:to>
      <xdr:col>1</xdr:col>
      <xdr:colOff>433728</xdr:colOff>
      <xdr:row>20</xdr:row>
      <xdr:rowOff>17009</xdr:rowOff>
    </xdr:to>
    <xdr:cxnSp macro="">
      <xdr:nvCxnSpPr>
        <xdr:cNvPr id="33" name="Straight Arrow Connector 32">
          <a:extLst>
            <a:ext uri="{FF2B5EF4-FFF2-40B4-BE49-F238E27FC236}">
              <a16:creationId xmlns:a16="http://schemas.microsoft.com/office/drawing/2014/main" id="{F0E84413-597A-4866-AD0A-12952AA443BD}"/>
            </a:ext>
          </a:extLst>
        </xdr:cNvPr>
        <xdr:cNvCxnSpPr/>
      </xdr:nvCxnSpPr>
      <xdr:spPr>
        <a:xfrm flipH="1" flipV="1">
          <a:off x="1028700" y="2796777"/>
          <a:ext cx="5103" cy="496832"/>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590298</xdr:colOff>
      <xdr:row>24</xdr:row>
      <xdr:rowOff>106530</xdr:rowOff>
    </xdr:from>
    <xdr:to>
      <xdr:col>2</xdr:col>
      <xdr:colOff>239378</xdr:colOff>
      <xdr:row>25</xdr:row>
      <xdr:rowOff>135669</xdr:rowOff>
    </xdr:to>
    <xdr:sp macro="" textlink="">
      <xdr:nvSpPr>
        <xdr:cNvPr id="34" name="TextBox 33">
          <a:extLst>
            <a:ext uri="{FF2B5EF4-FFF2-40B4-BE49-F238E27FC236}">
              <a16:creationId xmlns:a16="http://schemas.microsoft.com/office/drawing/2014/main" id="{88F10C6F-5EF9-48B4-ACF9-127B786993B1}"/>
            </a:ext>
          </a:extLst>
        </xdr:cNvPr>
        <xdr:cNvSpPr txBox="1"/>
      </xdr:nvSpPr>
      <xdr:spPr>
        <a:xfrm>
          <a:off x="1190373" y="4030830"/>
          <a:ext cx="249155" cy="19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3</xdr:col>
      <xdr:colOff>343779</xdr:colOff>
      <xdr:row>24</xdr:row>
      <xdr:rowOff>117427</xdr:rowOff>
    </xdr:from>
    <xdr:to>
      <xdr:col>3</xdr:col>
      <xdr:colOff>580884</xdr:colOff>
      <xdr:row>25</xdr:row>
      <xdr:rowOff>133092</xdr:rowOff>
    </xdr:to>
    <xdr:sp macro="" textlink="">
      <xdr:nvSpPr>
        <xdr:cNvPr id="35" name="TextBox 34">
          <a:extLst>
            <a:ext uri="{FF2B5EF4-FFF2-40B4-BE49-F238E27FC236}">
              <a16:creationId xmlns:a16="http://schemas.microsoft.com/office/drawing/2014/main" id="{4977EBE4-6EAB-4C34-A629-23567F80E0A1}"/>
            </a:ext>
          </a:extLst>
        </xdr:cNvPr>
        <xdr:cNvSpPr txBox="1"/>
      </xdr:nvSpPr>
      <xdr:spPr>
        <a:xfrm>
          <a:off x="2144004" y="4041727"/>
          <a:ext cx="237105" cy="17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2</xdr:col>
      <xdr:colOff>68489</xdr:colOff>
      <xdr:row>26</xdr:row>
      <xdr:rowOff>45343</xdr:rowOff>
    </xdr:from>
    <xdr:to>
      <xdr:col>2</xdr:col>
      <xdr:colOff>400584</xdr:colOff>
      <xdr:row>26</xdr:row>
      <xdr:rowOff>46789</xdr:rowOff>
    </xdr:to>
    <xdr:cxnSp macro="">
      <xdr:nvCxnSpPr>
        <xdr:cNvPr id="36" name="Straight Connector 35">
          <a:extLst>
            <a:ext uri="{FF2B5EF4-FFF2-40B4-BE49-F238E27FC236}">
              <a16:creationId xmlns:a16="http://schemas.microsoft.com/office/drawing/2014/main" id="{FB9F06F8-2F17-475C-917C-53F82063762E}"/>
            </a:ext>
          </a:extLst>
        </xdr:cNvPr>
        <xdr:cNvCxnSpPr/>
      </xdr:nvCxnSpPr>
      <xdr:spPr>
        <a:xfrm>
          <a:off x="1268639" y="4293493"/>
          <a:ext cx="332095" cy="144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65484</xdr:colOff>
      <xdr:row>16</xdr:row>
      <xdr:rowOff>161440</xdr:rowOff>
    </xdr:from>
    <xdr:to>
      <xdr:col>3</xdr:col>
      <xdr:colOff>180814</xdr:colOff>
      <xdr:row>18</xdr:row>
      <xdr:rowOff>35719</xdr:rowOff>
    </xdr:to>
    <xdr:cxnSp macro="">
      <xdr:nvCxnSpPr>
        <xdr:cNvPr id="37" name="Straight Arrow Connector 36">
          <a:extLst>
            <a:ext uri="{FF2B5EF4-FFF2-40B4-BE49-F238E27FC236}">
              <a16:creationId xmlns:a16="http://schemas.microsoft.com/office/drawing/2014/main" id="{C3635E03-7C10-4CF3-88E7-51180D557CA9}"/>
            </a:ext>
          </a:extLst>
        </xdr:cNvPr>
        <xdr:cNvCxnSpPr/>
      </xdr:nvCxnSpPr>
      <xdr:spPr>
        <a:xfrm flipV="1">
          <a:off x="1865709" y="2790340"/>
          <a:ext cx="115330" cy="1981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459241</xdr:colOff>
      <xdr:row>21</xdr:row>
      <xdr:rowOff>122695</xdr:rowOff>
    </xdr:from>
    <xdr:to>
      <xdr:col>3</xdr:col>
      <xdr:colOff>590873</xdr:colOff>
      <xdr:row>22</xdr:row>
      <xdr:rowOff>68037</xdr:rowOff>
    </xdr:to>
    <xdr:cxnSp macro="">
      <xdr:nvCxnSpPr>
        <xdr:cNvPr id="38" name="Straight Arrow Connector 37">
          <a:extLst>
            <a:ext uri="{FF2B5EF4-FFF2-40B4-BE49-F238E27FC236}">
              <a16:creationId xmlns:a16="http://schemas.microsoft.com/office/drawing/2014/main" id="{392879DE-56AD-4E91-A99A-A4524644AB72}"/>
            </a:ext>
          </a:extLst>
        </xdr:cNvPr>
        <xdr:cNvCxnSpPr/>
      </xdr:nvCxnSpPr>
      <xdr:spPr>
        <a:xfrm flipV="1">
          <a:off x="2259466" y="3561220"/>
          <a:ext cx="131632" cy="1072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461321</xdr:colOff>
      <xdr:row>26</xdr:row>
      <xdr:rowOff>5917</xdr:rowOff>
    </xdr:from>
    <xdr:to>
      <xdr:col>2</xdr:col>
      <xdr:colOff>100127</xdr:colOff>
      <xdr:row>28</xdr:row>
      <xdr:rowOff>59853</xdr:rowOff>
    </xdr:to>
    <xdr:grpSp>
      <xdr:nvGrpSpPr>
        <xdr:cNvPr id="39" name="Group 38">
          <a:extLst>
            <a:ext uri="{FF2B5EF4-FFF2-40B4-BE49-F238E27FC236}">
              <a16:creationId xmlns:a16="http://schemas.microsoft.com/office/drawing/2014/main" id="{F6D996C9-E1EC-46DB-BA8B-AB4B1705F203}"/>
            </a:ext>
          </a:extLst>
        </xdr:cNvPr>
        <xdr:cNvGrpSpPr/>
      </xdr:nvGrpSpPr>
      <xdr:grpSpPr>
        <a:xfrm>
          <a:off x="1062587" y="4226683"/>
          <a:ext cx="240071" cy="375404"/>
          <a:chOff x="3236084" y="3528234"/>
          <a:chExt cx="151299" cy="232212"/>
        </a:xfrm>
        <a:solidFill>
          <a:schemeClr val="bg1"/>
        </a:solidFill>
      </xdr:grpSpPr>
      <xdr:sp macro="" textlink="">
        <xdr:nvSpPr>
          <xdr:cNvPr id="40" name="Oval 39">
            <a:extLst>
              <a:ext uri="{FF2B5EF4-FFF2-40B4-BE49-F238E27FC236}">
                <a16:creationId xmlns:a16="http://schemas.microsoft.com/office/drawing/2014/main" id="{36E3C00F-C3D3-4944-8090-8D8DBC499F23}"/>
              </a:ext>
            </a:extLst>
          </xdr:cNvPr>
          <xdr:cNvSpPr/>
        </xdr:nvSpPr>
        <xdr:spPr>
          <a:xfrm>
            <a:off x="3292910" y="3528234"/>
            <a:ext cx="57634" cy="57150"/>
          </a:xfrm>
          <a:prstGeom prst="ellips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sp macro="" textlink="">
        <xdr:nvSpPr>
          <xdr:cNvPr id="41" name="Isosceles Triangle 40">
            <a:extLst>
              <a:ext uri="{FF2B5EF4-FFF2-40B4-BE49-F238E27FC236}">
                <a16:creationId xmlns:a16="http://schemas.microsoft.com/office/drawing/2014/main" id="{D2C55CFB-5D3F-49D2-B8CB-C643360371D3}"/>
              </a:ext>
            </a:extLst>
          </xdr:cNvPr>
          <xdr:cNvSpPr/>
        </xdr:nvSpPr>
        <xdr:spPr>
          <a:xfrm>
            <a:off x="3263074" y="3587120"/>
            <a:ext cx="124309" cy="133607"/>
          </a:xfrm>
          <a:prstGeom prst="triangl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solidFill>
                <a:schemeClr val="tx1"/>
              </a:solidFill>
            </a:endParaRPr>
          </a:p>
        </xdr:txBody>
      </xdr:sp>
      <xdr:cxnSp macro="">
        <xdr:nvCxnSpPr>
          <xdr:cNvPr id="42" name="Straight Connector 41">
            <a:extLst>
              <a:ext uri="{FF2B5EF4-FFF2-40B4-BE49-F238E27FC236}">
                <a16:creationId xmlns:a16="http://schemas.microsoft.com/office/drawing/2014/main" id="{A268AFAB-8C77-44BC-8E8C-CEDCD7A47546}"/>
              </a:ext>
            </a:extLst>
          </xdr:cNvPr>
          <xdr:cNvCxnSpPr/>
        </xdr:nvCxnSpPr>
        <xdr:spPr>
          <a:xfrm flipH="1">
            <a:off x="3236084" y="3723757"/>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499706D5-DC60-4FD4-B570-A18B5122F76F}"/>
              </a:ext>
            </a:extLst>
          </xdr:cNvPr>
          <xdr:cNvCxnSpPr/>
        </xdr:nvCxnSpPr>
        <xdr:spPr>
          <a:xfrm flipH="1">
            <a:off x="3265757" y="3723108"/>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a:extLst>
              <a:ext uri="{FF2B5EF4-FFF2-40B4-BE49-F238E27FC236}">
                <a16:creationId xmlns:a16="http://schemas.microsoft.com/office/drawing/2014/main" id="{045320BD-EE0A-49B0-B432-161D68365E45}"/>
              </a:ext>
            </a:extLst>
          </xdr:cNvPr>
          <xdr:cNvCxnSpPr/>
        </xdr:nvCxnSpPr>
        <xdr:spPr>
          <a:xfrm flipH="1">
            <a:off x="3295430" y="3723108"/>
            <a:ext cx="29530"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a:extLst>
              <a:ext uri="{FF2B5EF4-FFF2-40B4-BE49-F238E27FC236}">
                <a16:creationId xmlns:a16="http://schemas.microsoft.com/office/drawing/2014/main" id="{45E1F6BE-159C-48E6-A2FB-67010A02D8E7}"/>
              </a:ext>
            </a:extLst>
          </xdr:cNvPr>
          <xdr:cNvCxnSpPr/>
        </xdr:nvCxnSpPr>
        <xdr:spPr>
          <a:xfrm flipH="1">
            <a:off x="3325587" y="3723108"/>
            <a:ext cx="29695"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a:extLst>
              <a:ext uri="{FF2B5EF4-FFF2-40B4-BE49-F238E27FC236}">
                <a16:creationId xmlns:a16="http://schemas.microsoft.com/office/drawing/2014/main" id="{77082377-94EF-4F94-A111-D62E2B09CFB3}"/>
              </a:ext>
            </a:extLst>
          </xdr:cNvPr>
          <xdr:cNvCxnSpPr/>
        </xdr:nvCxnSpPr>
        <xdr:spPr>
          <a:xfrm flipH="1">
            <a:off x="3355910" y="3723183"/>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467410</xdr:colOff>
      <xdr:row>25</xdr:row>
      <xdr:rowOff>157169</xdr:rowOff>
    </xdr:from>
    <xdr:to>
      <xdr:col>4</xdr:col>
      <xdr:colOff>106215</xdr:colOff>
      <xdr:row>28</xdr:row>
      <xdr:rowOff>49810</xdr:rowOff>
    </xdr:to>
    <xdr:grpSp>
      <xdr:nvGrpSpPr>
        <xdr:cNvPr id="47" name="Group 46">
          <a:extLst>
            <a:ext uri="{FF2B5EF4-FFF2-40B4-BE49-F238E27FC236}">
              <a16:creationId xmlns:a16="http://schemas.microsoft.com/office/drawing/2014/main" id="{539C2527-6394-401E-933C-D27CEC135B64}"/>
            </a:ext>
          </a:extLst>
        </xdr:cNvPr>
        <xdr:cNvGrpSpPr/>
      </xdr:nvGrpSpPr>
      <xdr:grpSpPr>
        <a:xfrm>
          <a:off x="2271207" y="4217200"/>
          <a:ext cx="240071" cy="374844"/>
          <a:chOff x="3236084" y="3528234"/>
          <a:chExt cx="151299" cy="232212"/>
        </a:xfrm>
        <a:solidFill>
          <a:schemeClr val="bg1"/>
        </a:solidFill>
      </xdr:grpSpPr>
      <xdr:sp macro="" textlink="">
        <xdr:nvSpPr>
          <xdr:cNvPr id="48" name="Oval 47">
            <a:extLst>
              <a:ext uri="{FF2B5EF4-FFF2-40B4-BE49-F238E27FC236}">
                <a16:creationId xmlns:a16="http://schemas.microsoft.com/office/drawing/2014/main" id="{39290496-69AC-4BF7-84BC-7D8BA5A3ADC7}"/>
              </a:ext>
            </a:extLst>
          </xdr:cNvPr>
          <xdr:cNvSpPr/>
        </xdr:nvSpPr>
        <xdr:spPr>
          <a:xfrm>
            <a:off x="3292910" y="3528234"/>
            <a:ext cx="57634" cy="57150"/>
          </a:xfrm>
          <a:prstGeom prst="ellips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sp macro="" textlink="">
        <xdr:nvSpPr>
          <xdr:cNvPr id="49" name="Isosceles Triangle 48">
            <a:extLst>
              <a:ext uri="{FF2B5EF4-FFF2-40B4-BE49-F238E27FC236}">
                <a16:creationId xmlns:a16="http://schemas.microsoft.com/office/drawing/2014/main" id="{9B7D7ADF-9A5B-4957-8548-A7163C0CAC08}"/>
              </a:ext>
            </a:extLst>
          </xdr:cNvPr>
          <xdr:cNvSpPr/>
        </xdr:nvSpPr>
        <xdr:spPr>
          <a:xfrm>
            <a:off x="3263074" y="3587120"/>
            <a:ext cx="124309" cy="133607"/>
          </a:xfrm>
          <a:prstGeom prst="triangl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solidFill>
                <a:schemeClr val="tx1"/>
              </a:solidFill>
            </a:endParaRPr>
          </a:p>
        </xdr:txBody>
      </xdr:sp>
      <xdr:cxnSp macro="">
        <xdr:nvCxnSpPr>
          <xdr:cNvPr id="50" name="Straight Connector 49">
            <a:extLst>
              <a:ext uri="{FF2B5EF4-FFF2-40B4-BE49-F238E27FC236}">
                <a16:creationId xmlns:a16="http://schemas.microsoft.com/office/drawing/2014/main" id="{11B7690B-776D-4880-AAE7-1E65A338CA66}"/>
              </a:ext>
            </a:extLst>
          </xdr:cNvPr>
          <xdr:cNvCxnSpPr/>
        </xdr:nvCxnSpPr>
        <xdr:spPr>
          <a:xfrm flipH="1">
            <a:off x="3236084" y="3723757"/>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a:extLst>
              <a:ext uri="{FF2B5EF4-FFF2-40B4-BE49-F238E27FC236}">
                <a16:creationId xmlns:a16="http://schemas.microsoft.com/office/drawing/2014/main" id="{A99947CA-8368-4F88-8707-50BCAE060672}"/>
              </a:ext>
            </a:extLst>
          </xdr:cNvPr>
          <xdr:cNvCxnSpPr/>
        </xdr:nvCxnSpPr>
        <xdr:spPr>
          <a:xfrm flipH="1">
            <a:off x="3265757" y="3723108"/>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30851327-742D-4284-AA96-D5E6BC3A180B}"/>
              </a:ext>
            </a:extLst>
          </xdr:cNvPr>
          <xdr:cNvCxnSpPr/>
        </xdr:nvCxnSpPr>
        <xdr:spPr>
          <a:xfrm flipH="1">
            <a:off x="3295430" y="3723108"/>
            <a:ext cx="29530"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9967A3E5-4FEA-4C64-897A-784D363A6FAD}"/>
              </a:ext>
            </a:extLst>
          </xdr:cNvPr>
          <xdr:cNvCxnSpPr/>
        </xdr:nvCxnSpPr>
        <xdr:spPr>
          <a:xfrm flipH="1">
            <a:off x="3325587" y="3723108"/>
            <a:ext cx="29695"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4D213C7F-5746-468C-82B0-5FDD3D186BD6}"/>
              </a:ext>
            </a:extLst>
          </xdr:cNvPr>
          <xdr:cNvCxnSpPr/>
        </xdr:nvCxnSpPr>
        <xdr:spPr>
          <a:xfrm flipH="1">
            <a:off x="3355910" y="3723183"/>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381000</xdr:colOff>
      <xdr:row>26</xdr:row>
      <xdr:rowOff>44933</xdr:rowOff>
    </xdr:from>
    <xdr:to>
      <xdr:col>1</xdr:col>
      <xdr:colOff>516610</xdr:colOff>
      <xdr:row>26</xdr:row>
      <xdr:rowOff>44933</xdr:rowOff>
    </xdr:to>
    <xdr:cxnSp macro="">
      <xdr:nvCxnSpPr>
        <xdr:cNvPr id="55" name="Straight Connector 54">
          <a:extLst>
            <a:ext uri="{FF2B5EF4-FFF2-40B4-BE49-F238E27FC236}">
              <a16:creationId xmlns:a16="http://schemas.microsoft.com/office/drawing/2014/main" id="{4C963C1C-B7FE-4BE6-AF43-F254B9DDBBFD}"/>
            </a:ext>
          </a:extLst>
        </xdr:cNvPr>
        <xdr:cNvCxnSpPr/>
      </xdr:nvCxnSpPr>
      <xdr:spPr>
        <a:xfrm>
          <a:off x="981075" y="4293083"/>
          <a:ext cx="1356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1" t="s">
        <v>18</v>
      </c>
      <c r="C16" s="101"/>
      <c r="D16" s="101"/>
      <c r="E16" s="101"/>
      <c r="F16" s="101"/>
      <c r="G16" s="101"/>
      <c r="H16" s="101"/>
      <c r="I16" s="101"/>
      <c r="J16" s="101"/>
      <c r="M16" s="26"/>
      <c r="N16" s="26"/>
      <c r="O16" s="26"/>
      <c r="P16" s="26"/>
      <c r="Q16" s="26"/>
      <c r="R16" s="27"/>
      <c r="S16" s="27"/>
      <c r="T16" s="23"/>
      <c r="U16" s="23"/>
      <c r="V16" s="23"/>
      <c r="W16" s="23"/>
      <c r="X16" s="23"/>
      <c r="Y16" s="23"/>
    </row>
    <row r="17" spans="1:25" s="5" customFormat="1" ht="12.75" x14ac:dyDescent="0.2">
      <c r="B17" s="101"/>
      <c r="C17" s="101"/>
      <c r="D17" s="101"/>
      <c r="E17" s="101"/>
      <c r="F17" s="101"/>
      <c r="G17" s="101"/>
      <c r="H17" s="101"/>
      <c r="I17" s="101"/>
      <c r="J17" s="101"/>
      <c r="M17" s="26"/>
      <c r="N17" s="26"/>
      <c r="O17" s="26"/>
      <c r="P17" s="26"/>
      <c r="Q17" s="26"/>
      <c r="R17" s="27"/>
      <c r="S17" s="27"/>
      <c r="T17" s="23"/>
      <c r="U17" s="23"/>
      <c r="V17" s="23"/>
      <c r="W17" s="23"/>
      <c r="X17" s="23"/>
      <c r="Y17" s="23"/>
    </row>
    <row r="18" spans="1:25" s="5" customFormat="1" ht="12.75" x14ac:dyDescent="0.2">
      <c r="B18" s="101"/>
      <c r="C18" s="101"/>
      <c r="D18" s="101"/>
      <c r="E18" s="101"/>
      <c r="F18" s="101"/>
      <c r="G18" s="101"/>
      <c r="H18" s="101"/>
      <c r="I18" s="101"/>
      <c r="J18" s="101"/>
      <c r="M18" s="26"/>
      <c r="N18" s="26"/>
      <c r="O18" s="26"/>
      <c r="P18" s="26"/>
      <c r="Q18" s="26"/>
      <c r="R18" s="27"/>
      <c r="S18" s="27"/>
      <c r="T18" s="23"/>
      <c r="U18" s="23"/>
      <c r="V18" s="23"/>
      <c r="W18" s="23"/>
      <c r="X18" s="23"/>
      <c r="Y18" s="23"/>
    </row>
    <row r="19" spans="1:25" s="5" customFormat="1" ht="12.75" x14ac:dyDescent="0.2">
      <c r="B19" s="101"/>
      <c r="C19" s="101"/>
      <c r="D19" s="101"/>
      <c r="E19" s="101"/>
      <c r="F19" s="101"/>
      <c r="G19" s="101"/>
      <c r="H19" s="101"/>
      <c r="I19" s="101"/>
      <c r="J19" s="101"/>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1" t="s">
        <v>19</v>
      </c>
      <c r="C22" s="101"/>
      <c r="D22" s="101"/>
      <c r="E22" s="101"/>
      <c r="F22" s="101"/>
      <c r="G22" s="101"/>
      <c r="H22" s="101"/>
      <c r="I22" s="101"/>
      <c r="J22" s="101"/>
      <c r="K22" s="19"/>
      <c r="M22" s="26"/>
      <c r="N22" s="26"/>
      <c r="O22" s="26"/>
      <c r="P22" s="26"/>
      <c r="Q22" s="26"/>
      <c r="R22" s="27"/>
      <c r="S22" s="27"/>
      <c r="T22" s="23"/>
      <c r="U22" s="23"/>
      <c r="V22" s="23"/>
      <c r="W22" s="23"/>
      <c r="X22" s="23"/>
      <c r="Y22" s="23"/>
    </row>
    <row r="23" spans="1:25" s="5" customFormat="1" ht="12.75" x14ac:dyDescent="0.2">
      <c r="A23" s="19"/>
      <c r="B23" s="101"/>
      <c r="C23" s="101"/>
      <c r="D23" s="101"/>
      <c r="E23" s="101"/>
      <c r="F23" s="101"/>
      <c r="G23" s="101"/>
      <c r="H23" s="101"/>
      <c r="I23" s="101"/>
      <c r="J23" s="101"/>
      <c r="K23" s="19"/>
      <c r="M23" s="26"/>
      <c r="N23" s="26"/>
      <c r="O23" s="26"/>
      <c r="P23" s="26"/>
      <c r="Q23" s="26"/>
      <c r="R23" s="27"/>
      <c r="S23" s="30"/>
      <c r="T23" s="23"/>
      <c r="U23" s="23"/>
      <c r="V23" s="23"/>
      <c r="W23" s="23"/>
      <c r="X23" s="23"/>
      <c r="Y23" s="23"/>
    </row>
    <row r="24" spans="1:25" s="5" customFormat="1" ht="12.75" x14ac:dyDescent="0.2">
      <c r="A24" s="19"/>
      <c r="B24" s="101"/>
      <c r="C24" s="101"/>
      <c r="D24" s="101"/>
      <c r="E24" s="101"/>
      <c r="F24" s="101"/>
      <c r="G24" s="101"/>
      <c r="H24" s="101"/>
      <c r="I24" s="101"/>
      <c r="J24" s="101"/>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1" t="s">
        <v>21</v>
      </c>
      <c r="C26" s="101"/>
      <c r="D26" s="101"/>
      <c r="E26" s="101"/>
      <c r="F26" s="101"/>
      <c r="G26" s="101"/>
      <c r="H26" s="101"/>
      <c r="I26" s="101"/>
      <c r="J26" s="101"/>
      <c r="K26" s="19"/>
      <c r="M26" s="26"/>
      <c r="N26" s="26"/>
      <c r="O26" s="26"/>
      <c r="P26" s="26"/>
      <c r="Q26" s="26"/>
      <c r="R26" s="27"/>
      <c r="S26" s="27"/>
      <c r="T26" s="23"/>
      <c r="U26" s="23"/>
      <c r="V26" s="23"/>
      <c r="W26" s="23"/>
      <c r="X26" s="23"/>
      <c r="Y26" s="23"/>
    </row>
    <row r="27" spans="1:25" s="5" customFormat="1" ht="12.75" x14ac:dyDescent="0.2">
      <c r="A27" s="19"/>
      <c r="B27" s="101"/>
      <c r="C27" s="101"/>
      <c r="D27" s="101"/>
      <c r="E27" s="101"/>
      <c r="F27" s="101"/>
      <c r="G27" s="101"/>
      <c r="H27" s="101"/>
      <c r="I27" s="101"/>
      <c r="J27" s="101"/>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1" t="s">
        <v>22</v>
      </c>
      <c r="C29" s="101"/>
      <c r="D29" s="101"/>
      <c r="E29" s="101"/>
      <c r="F29" s="101"/>
      <c r="G29" s="101"/>
      <c r="H29" s="101"/>
      <c r="I29" s="101"/>
      <c r="J29" s="101"/>
      <c r="K29" s="19"/>
      <c r="M29" s="26"/>
      <c r="N29" s="26"/>
      <c r="O29" s="26"/>
      <c r="P29" s="26"/>
      <c r="Q29" s="26"/>
      <c r="R29" s="27"/>
      <c r="S29" s="27"/>
      <c r="T29" s="23"/>
      <c r="U29" s="23"/>
      <c r="V29" s="23"/>
      <c r="W29" s="23"/>
      <c r="X29" s="23"/>
      <c r="Y29" s="23"/>
    </row>
    <row r="30" spans="1:25" s="5" customFormat="1" ht="12.75" customHeight="1" x14ac:dyDescent="0.2">
      <c r="A30" s="19"/>
      <c r="B30" s="101"/>
      <c r="C30" s="101"/>
      <c r="D30" s="101"/>
      <c r="E30" s="101"/>
      <c r="F30" s="101"/>
      <c r="G30" s="101"/>
      <c r="H30" s="101"/>
      <c r="I30" s="101"/>
      <c r="J30" s="101"/>
      <c r="K30" s="19"/>
      <c r="M30" s="26"/>
      <c r="N30" s="26"/>
      <c r="O30" s="26"/>
      <c r="P30" s="26"/>
      <c r="Q30" s="26"/>
      <c r="R30" s="27"/>
      <c r="S30" s="27"/>
      <c r="T30" s="23"/>
      <c r="U30" s="23"/>
      <c r="V30" s="23"/>
      <c r="W30" s="23"/>
      <c r="X30" s="23"/>
      <c r="Y30" s="23"/>
    </row>
    <row r="31" spans="1:25" s="5" customFormat="1" ht="12.75" customHeight="1" x14ac:dyDescent="0.2">
      <c r="A31" s="19"/>
      <c r="B31" s="101"/>
      <c r="C31" s="101"/>
      <c r="D31" s="101"/>
      <c r="E31" s="101"/>
      <c r="F31" s="101"/>
      <c r="G31" s="101"/>
      <c r="H31" s="101"/>
      <c r="I31" s="101"/>
      <c r="J31" s="101"/>
      <c r="K31" s="19"/>
      <c r="M31" s="26"/>
      <c r="N31" s="26"/>
      <c r="O31" s="26"/>
      <c r="P31" s="26"/>
      <c r="Q31" s="26"/>
      <c r="R31" s="27"/>
      <c r="S31" s="27"/>
      <c r="T31" s="23"/>
      <c r="U31" s="23"/>
      <c r="V31" s="23"/>
      <c r="W31" s="23"/>
      <c r="X31" s="23"/>
      <c r="Y31" s="23"/>
    </row>
    <row r="32" spans="1:25" s="5" customFormat="1" ht="12.75" customHeight="1" x14ac:dyDescent="0.2">
      <c r="A32" s="19"/>
      <c r="B32" s="101"/>
      <c r="C32" s="101"/>
      <c r="D32" s="101"/>
      <c r="E32" s="101"/>
      <c r="F32" s="101"/>
      <c r="G32" s="101"/>
      <c r="H32" s="101"/>
      <c r="I32" s="101"/>
      <c r="J32" s="101"/>
      <c r="K32" s="19"/>
      <c r="M32" s="26"/>
      <c r="N32" s="26"/>
      <c r="O32" s="26"/>
      <c r="P32" s="26"/>
      <c r="Q32" s="26"/>
      <c r="R32" s="27"/>
      <c r="S32" s="27"/>
      <c r="T32" s="23"/>
      <c r="U32" s="23"/>
      <c r="V32" s="23"/>
      <c r="W32" s="23"/>
      <c r="X32" s="23"/>
      <c r="Y32" s="23"/>
    </row>
    <row r="33" spans="1:25" s="5" customFormat="1" ht="12.75" customHeight="1" x14ac:dyDescent="0.2">
      <c r="A33" s="19"/>
      <c r="B33" s="101"/>
      <c r="C33" s="101"/>
      <c r="D33" s="101"/>
      <c r="E33" s="101"/>
      <c r="F33" s="101"/>
      <c r="G33" s="101"/>
      <c r="H33" s="101"/>
      <c r="I33" s="101"/>
      <c r="J33" s="101"/>
      <c r="K33" s="19"/>
      <c r="M33" s="26"/>
      <c r="N33" s="26"/>
      <c r="O33" s="26"/>
      <c r="P33" s="26"/>
      <c r="Q33" s="26"/>
      <c r="R33" s="27"/>
      <c r="S33" s="30"/>
      <c r="T33" s="23"/>
      <c r="U33" s="23"/>
      <c r="V33" s="23"/>
      <c r="W33" s="23"/>
      <c r="X33" s="23"/>
      <c r="Y33" s="23"/>
    </row>
    <row r="34" spans="1:25" s="5" customFormat="1" ht="12.75" x14ac:dyDescent="0.2">
      <c r="A34" s="19"/>
      <c r="B34" s="32"/>
      <c r="C34" s="32"/>
      <c r="D34" s="103" t="s">
        <v>14</v>
      </c>
      <c r="E34" s="103"/>
      <c r="F34" s="103"/>
      <c r="G34" s="103"/>
      <c r="H34" s="103"/>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1" t="s">
        <v>23</v>
      </c>
      <c r="C38" s="101"/>
      <c r="D38" s="101"/>
      <c r="E38" s="101"/>
      <c r="F38" s="101"/>
      <c r="G38" s="101"/>
      <c r="H38" s="101"/>
      <c r="I38" s="101"/>
      <c r="J38" s="101"/>
      <c r="K38" s="19"/>
      <c r="M38" s="26"/>
      <c r="N38" s="26"/>
      <c r="O38" s="26"/>
      <c r="P38" s="26"/>
      <c r="Q38" s="26"/>
      <c r="R38" s="27"/>
      <c r="S38" s="27"/>
      <c r="T38" s="23"/>
      <c r="U38" s="23"/>
      <c r="V38" s="23"/>
      <c r="W38" s="23"/>
      <c r="X38" s="23"/>
      <c r="Y38" s="23"/>
    </row>
    <row r="39" spans="1:25" s="5" customFormat="1" ht="12.75" x14ac:dyDescent="0.2">
      <c r="A39" s="19"/>
      <c r="B39" s="101"/>
      <c r="C39" s="101"/>
      <c r="D39" s="101"/>
      <c r="E39" s="101"/>
      <c r="F39" s="101"/>
      <c r="G39" s="101"/>
      <c r="H39" s="101"/>
      <c r="I39" s="101"/>
      <c r="J39" s="101"/>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1" t="s">
        <v>24</v>
      </c>
      <c r="C41" s="101"/>
      <c r="D41" s="101"/>
      <c r="E41" s="101"/>
      <c r="F41" s="101"/>
      <c r="G41" s="101"/>
      <c r="H41" s="101"/>
      <c r="I41" s="101"/>
      <c r="J41" s="101"/>
      <c r="K41" s="19"/>
      <c r="M41" s="26"/>
      <c r="N41" s="26"/>
      <c r="O41" s="26"/>
      <c r="P41" s="26"/>
      <c r="Q41" s="26"/>
      <c r="R41" s="27"/>
      <c r="S41" s="27"/>
      <c r="T41" s="23"/>
      <c r="U41" s="23"/>
      <c r="V41" s="23"/>
      <c r="W41" s="23"/>
      <c r="X41" s="23"/>
      <c r="Y41" s="23"/>
    </row>
    <row r="42" spans="1:25" s="5" customFormat="1" ht="12.75" x14ac:dyDescent="0.2">
      <c r="A42" s="19"/>
      <c r="B42" s="101"/>
      <c r="C42" s="101"/>
      <c r="D42" s="101"/>
      <c r="E42" s="101"/>
      <c r="F42" s="101"/>
      <c r="G42" s="101"/>
      <c r="H42" s="101"/>
      <c r="I42" s="101"/>
      <c r="J42" s="101"/>
      <c r="K42" s="19"/>
      <c r="M42" s="26"/>
      <c r="N42" s="26"/>
      <c r="O42" s="26"/>
      <c r="P42" s="26"/>
      <c r="Q42" s="26"/>
      <c r="R42" s="27"/>
      <c r="S42" s="27"/>
      <c r="T42" s="23"/>
      <c r="U42" s="23"/>
      <c r="V42" s="23"/>
      <c r="W42" s="23"/>
      <c r="X42" s="23"/>
      <c r="Y42" s="23"/>
    </row>
    <row r="43" spans="1:25" s="5" customFormat="1" ht="12.75" x14ac:dyDescent="0.2">
      <c r="A43" s="19"/>
      <c r="B43" s="101"/>
      <c r="C43" s="101"/>
      <c r="D43" s="101"/>
      <c r="E43" s="101"/>
      <c r="F43" s="101"/>
      <c r="G43" s="101"/>
      <c r="H43" s="101"/>
      <c r="I43" s="101"/>
      <c r="J43" s="101"/>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1" t="s">
        <v>17</v>
      </c>
      <c r="C45" s="101"/>
      <c r="D45" s="101"/>
      <c r="E45" s="101"/>
      <c r="F45" s="101"/>
      <c r="G45" s="101"/>
      <c r="H45" s="101"/>
      <c r="I45" s="101"/>
      <c r="J45" s="101"/>
      <c r="K45" s="19"/>
      <c r="M45" s="26"/>
      <c r="N45" s="26"/>
      <c r="O45" s="26"/>
      <c r="P45" s="26"/>
      <c r="Q45" s="26"/>
      <c r="R45" s="27"/>
      <c r="S45" s="27"/>
      <c r="T45" s="23"/>
      <c r="U45" s="23"/>
      <c r="V45" s="23"/>
      <c r="W45" s="23"/>
      <c r="X45" s="23"/>
      <c r="Y45" s="23"/>
    </row>
    <row r="46" spans="1:25" s="5" customFormat="1" ht="12.75" x14ac:dyDescent="0.2">
      <c r="A46" s="19"/>
      <c r="B46" s="101"/>
      <c r="C46" s="101"/>
      <c r="D46" s="101"/>
      <c r="E46" s="101"/>
      <c r="F46" s="101"/>
      <c r="G46" s="101"/>
      <c r="H46" s="101"/>
      <c r="I46" s="101"/>
      <c r="J46" s="101"/>
      <c r="K46" s="19"/>
      <c r="M46" s="26"/>
      <c r="N46" s="26"/>
      <c r="O46" s="26"/>
      <c r="P46" s="26"/>
      <c r="Q46" s="26"/>
      <c r="R46" s="27"/>
      <c r="S46" s="27"/>
      <c r="T46" s="23"/>
      <c r="U46" s="23"/>
      <c r="V46" s="23"/>
      <c r="W46" s="23"/>
      <c r="X46" s="23"/>
      <c r="Y46" s="23"/>
    </row>
    <row r="47" spans="1:25" s="5" customFormat="1" ht="12.75" x14ac:dyDescent="0.2">
      <c r="A47" s="19"/>
      <c r="B47" s="101"/>
      <c r="C47" s="101"/>
      <c r="D47" s="101"/>
      <c r="E47" s="101"/>
      <c r="F47" s="101"/>
      <c r="G47" s="101"/>
      <c r="H47" s="101"/>
      <c r="I47" s="101"/>
      <c r="J47" s="101"/>
      <c r="K47" s="19"/>
      <c r="M47" s="26"/>
      <c r="N47" s="26"/>
      <c r="O47" s="26"/>
      <c r="P47" s="26"/>
      <c r="Q47" s="26"/>
      <c r="R47" s="27"/>
      <c r="S47" s="27"/>
      <c r="T47" s="23"/>
      <c r="U47" s="23"/>
      <c r="V47" s="23"/>
      <c r="W47" s="23"/>
      <c r="X47" s="23"/>
      <c r="Y47" s="23"/>
    </row>
    <row r="48" spans="1:25" s="5" customFormat="1" ht="12.75" customHeight="1" x14ac:dyDescent="0.2">
      <c r="A48" s="19"/>
      <c r="B48" s="101"/>
      <c r="C48" s="101"/>
      <c r="D48" s="101"/>
      <c r="E48" s="101"/>
      <c r="F48" s="101"/>
      <c r="G48" s="101"/>
      <c r="H48" s="101"/>
      <c r="I48" s="101"/>
      <c r="J48" s="101"/>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2" t="s">
        <v>28</v>
      </c>
      <c r="C54" s="102"/>
      <c r="D54" s="102"/>
      <c r="E54" s="102"/>
      <c r="F54" s="102"/>
      <c r="G54" s="102"/>
      <c r="H54" s="102"/>
      <c r="I54" s="102"/>
      <c r="J54" s="102"/>
      <c r="K54" s="19"/>
      <c r="M54" s="26"/>
      <c r="N54" s="26"/>
      <c r="O54" s="26"/>
      <c r="P54" s="26"/>
      <c r="Q54" s="26"/>
      <c r="R54" s="27"/>
      <c r="S54" s="27"/>
      <c r="T54" s="23"/>
      <c r="U54" s="23"/>
      <c r="V54" s="23"/>
      <c r="W54" s="23"/>
      <c r="X54" s="23"/>
      <c r="Y54" s="23"/>
    </row>
    <row r="55" spans="1:25" s="5" customFormat="1" ht="12.75" x14ac:dyDescent="0.2">
      <c r="A55" s="19"/>
      <c r="B55" s="102"/>
      <c r="C55" s="102"/>
      <c r="D55" s="102"/>
      <c r="E55" s="102"/>
      <c r="F55" s="102"/>
      <c r="G55" s="102"/>
      <c r="H55" s="102"/>
      <c r="I55" s="102"/>
      <c r="J55" s="102"/>
      <c r="K55" s="19"/>
      <c r="M55" s="26"/>
      <c r="N55" s="26"/>
      <c r="O55" s="26"/>
      <c r="P55" s="26"/>
      <c r="Q55" s="26"/>
      <c r="R55" s="27"/>
      <c r="S55" s="27"/>
      <c r="T55" s="23"/>
      <c r="U55" s="23"/>
      <c r="V55" s="23"/>
      <c r="W55" s="23"/>
      <c r="X55" s="23"/>
      <c r="Y55" s="23"/>
    </row>
    <row r="56" spans="1:25" s="5" customFormat="1" ht="12.75" x14ac:dyDescent="0.2">
      <c r="A56" s="19"/>
      <c r="B56" s="102"/>
      <c r="C56" s="102"/>
      <c r="D56" s="102"/>
      <c r="E56" s="102"/>
      <c r="F56" s="102"/>
      <c r="G56" s="102"/>
      <c r="H56" s="102"/>
      <c r="I56" s="102"/>
      <c r="J56" s="102"/>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sheetPr>
  <dimension ref="A1:GC59"/>
  <sheetViews>
    <sheetView tabSelected="1" view="pageBreakPreview" zoomScale="160" zoomScaleNormal="100" zoomScaleSheetLayoutView="160" workbookViewId="0">
      <selection activeCell="J17" sqref="J17"/>
    </sheetView>
  </sheetViews>
  <sheetFormatPr defaultRowHeight="12.75" x14ac:dyDescent="0.2"/>
  <cols>
    <col min="1" max="11" width="9" style="48" customWidth="1"/>
    <col min="12" max="12" width="4" style="52" customWidth="1"/>
    <col min="13" max="13" width="5.85546875" style="42" customWidth="1"/>
    <col min="14" max="14" width="4.42578125" style="53" customWidth="1"/>
    <col min="15" max="17" width="4.42578125" style="42" customWidth="1"/>
    <col min="18" max="18" width="3.5703125" style="43" customWidth="1"/>
    <col min="19" max="19" width="5.42578125" style="43" customWidth="1"/>
    <col min="20" max="20" width="6.5703125" style="45" customWidth="1"/>
    <col min="21" max="21" width="6.7109375" style="45" customWidth="1"/>
    <col min="22" max="30" width="6.5703125" style="45" customWidth="1"/>
    <col min="31" max="171" width="9.140625" style="47"/>
    <col min="172" max="16384" width="9.140625" style="48"/>
  </cols>
  <sheetData>
    <row r="1" spans="1:185" s="5" customFormat="1" x14ac:dyDescent="0.2">
      <c r="A1" s="1"/>
      <c r="B1" s="2" t="s">
        <v>1</v>
      </c>
      <c r="C1" s="3" t="s">
        <v>77</v>
      </c>
      <c r="D1" s="1"/>
      <c r="E1" s="1"/>
      <c r="F1" s="2" t="s">
        <v>8</v>
      </c>
      <c r="G1" s="4">
        <f>X1</f>
        <v>1</v>
      </c>
      <c r="H1" s="1"/>
      <c r="I1" s="1"/>
      <c r="J1" s="1"/>
      <c r="K1" s="1"/>
      <c r="M1" s="33" t="s">
        <v>32</v>
      </c>
      <c r="N1" s="33" t="s">
        <v>33</v>
      </c>
      <c r="O1" s="33" t="s">
        <v>34</v>
      </c>
      <c r="P1" s="33" t="s">
        <v>34</v>
      </c>
      <c r="Q1" s="33" t="s">
        <v>34</v>
      </c>
      <c r="R1" s="33" t="s">
        <v>35</v>
      </c>
      <c r="S1" s="34" t="s">
        <v>36</v>
      </c>
      <c r="T1" s="35" t="s">
        <v>37</v>
      </c>
      <c r="W1" s="6" t="s">
        <v>38</v>
      </c>
      <c r="X1" s="7">
        <f>SUM(M:M)</f>
        <v>1</v>
      </c>
    </row>
    <row r="2" spans="1:185" s="5" customFormat="1" x14ac:dyDescent="0.2">
      <c r="A2" s="1"/>
      <c r="B2" s="2" t="s">
        <v>2</v>
      </c>
      <c r="C2" s="3" t="s">
        <v>0</v>
      </c>
      <c r="D2" s="1"/>
      <c r="E2" s="1"/>
      <c r="F2" s="2" t="s">
        <v>5</v>
      </c>
      <c r="G2" s="3" t="s">
        <v>39</v>
      </c>
      <c r="H2" s="1"/>
      <c r="I2" s="1"/>
      <c r="J2" s="1"/>
      <c r="K2" s="1"/>
      <c r="M2" s="36" t="s">
        <v>40</v>
      </c>
      <c r="N2" s="36" t="s">
        <v>40</v>
      </c>
      <c r="O2" s="36" t="s">
        <v>33</v>
      </c>
      <c r="P2" s="36" t="s">
        <v>33</v>
      </c>
      <c r="Q2" s="36" t="s">
        <v>33</v>
      </c>
      <c r="R2" s="36" t="s">
        <v>40</v>
      </c>
      <c r="S2" s="37" t="s">
        <v>40</v>
      </c>
      <c r="T2" s="38"/>
      <c r="W2" s="6" t="s">
        <v>41</v>
      </c>
      <c r="X2" s="7">
        <f>SUM(N:N)</f>
        <v>0</v>
      </c>
    </row>
    <row r="3" spans="1:185" s="5" customFormat="1" x14ac:dyDescent="0.2">
      <c r="A3" s="1"/>
      <c r="B3" s="2" t="s">
        <v>3</v>
      </c>
      <c r="C3" s="8" t="s">
        <v>78</v>
      </c>
      <c r="D3" s="1"/>
      <c r="E3" s="1"/>
      <c r="F3" s="2" t="s">
        <v>4</v>
      </c>
      <c r="G3" s="3" t="s">
        <v>42</v>
      </c>
      <c r="H3" s="1"/>
      <c r="I3" s="1"/>
      <c r="J3" s="1"/>
      <c r="K3" s="1"/>
      <c r="M3" s="36"/>
      <c r="N3" s="36"/>
      <c r="O3" s="36"/>
      <c r="P3" s="36"/>
      <c r="Q3" s="36"/>
      <c r="R3" s="36"/>
      <c r="S3" s="37"/>
      <c r="T3" s="38"/>
      <c r="W3" s="6" t="s">
        <v>43</v>
      </c>
      <c r="X3" s="7">
        <f>SUM(O:O)</f>
        <v>0</v>
      </c>
    </row>
    <row r="4" spans="1:185" s="5" customFormat="1" x14ac:dyDescent="0.2">
      <c r="A4" s="1"/>
      <c r="B4" s="2" t="s">
        <v>9</v>
      </c>
      <c r="C4" s="4"/>
      <c r="D4" s="1"/>
      <c r="E4" s="1"/>
      <c r="F4" s="2" t="s">
        <v>10</v>
      </c>
      <c r="G4" s="3" t="s">
        <v>44</v>
      </c>
      <c r="H4" s="1"/>
      <c r="I4" s="1"/>
      <c r="J4" s="1"/>
      <c r="K4" s="1"/>
      <c r="M4" s="36"/>
      <c r="N4" s="36"/>
      <c r="O4" s="36"/>
      <c r="P4" s="36"/>
      <c r="Q4" s="39"/>
      <c r="R4" s="40"/>
      <c r="S4" s="41"/>
      <c r="T4" s="38"/>
      <c r="W4" s="6" t="s">
        <v>43</v>
      </c>
      <c r="X4" s="7">
        <f>SUM(P:P)</f>
        <v>0</v>
      </c>
    </row>
    <row r="5" spans="1:185" s="5" customFormat="1" x14ac:dyDescent="0.2">
      <c r="A5" s="1"/>
      <c r="B5" s="2" t="s">
        <v>11</v>
      </c>
      <c r="C5" s="4" t="s">
        <v>45</v>
      </c>
      <c r="D5" s="1"/>
      <c r="E5" s="2"/>
      <c r="F5" s="1"/>
      <c r="G5" s="1"/>
      <c r="H5" s="1"/>
      <c r="I5" s="1"/>
      <c r="J5" s="1"/>
      <c r="K5" s="1"/>
      <c r="M5" s="36"/>
      <c r="N5" s="36"/>
      <c r="O5" s="36"/>
      <c r="P5" s="36"/>
      <c r="Q5" s="39"/>
      <c r="R5" s="40"/>
      <c r="S5" s="41"/>
      <c r="T5" s="38"/>
      <c r="W5" s="6" t="s">
        <v>43</v>
      </c>
      <c r="X5" s="7">
        <f>SUM(Q:Q)</f>
        <v>0</v>
      </c>
    </row>
    <row r="6" spans="1:185" s="5" customFormat="1" x14ac:dyDescent="0.2">
      <c r="A6" s="1"/>
      <c r="B6" s="1" t="s">
        <v>6</v>
      </c>
      <c r="C6" s="9"/>
      <c r="D6" s="1"/>
      <c r="E6" s="1"/>
      <c r="F6" s="1"/>
      <c r="G6" s="1"/>
      <c r="H6" s="1"/>
      <c r="I6" s="1"/>
      <c r="J6" s="1"/>
      <c r="K6" s="1"/>
      <c r="M6" s="36"/>
      <c r="N6" s="36"/>
      <c r="O6" s="36"/>
      <c r="P6" s="36"/>
      <c r="Q6" s="39"/>
      <c r="R6" s="40"/>
      <c r="S6" s="41"/>
      <c r="T6" s="38"/>
      <c r="W6" s="6" t="s">
        <v>46</v>
      </c>
      <c r="X6" s="7">
        <f>SUM(R:R)</f>
        <v>0</v>
      </c>
    </row>
    <row r="7" spans="1:185" s="5" customFormat="1" x14ac:dyDescent="0.2">
      <c r="A7" s="1"/>
      <c r="B7" s="1"/>
      <c r="C7" s="1"/>
      <c r="D7" s="1"/>
      <c r="E7" s="1"/>
      <c r="F7" s="1"/>
      <c r="G7" s="1"/>
      <c r="H7" s="1"/>
      <c r="I7" s="1"/>
      <c r="J7" s="1"/>
      <c r="K7" s="1"/>
      <c r="M7" s="36"/>
      <c r="N7" s="36"/>
      <c r="O7" s="36"/>
      <c r="P7" s="36"/>
      <c r="Q7" s="39"/>
      <c r="R7" s="40"/>
      <c r="S7" s="41"/>
      <c r="T7" s="38"/>
      <c r="W7" s="6" t="s">
        <v>47</v>
      </c>
      <c r="X7" s="7">
        <f>SUM(S:S)</f>
        <v>0</v>
      </c>
    </row>
    <row r="8" spans="1:185" x14ac:dyDescent="0.2">
      <c r="A8" s="16"/>
      <c r="B8" s="5"/>
      <c r="C8" s="5"/>
      <c r="D8" s="5"/>
      <c r="E8" s="6" t="s">
        <v>1</v>
      </c>
      <c r="F8" s="7" t="str">
        <f>$C$1</f>
        <v>S. Abbott</v>
      </c>
      <c r="G8" s="5"/>
      <c r="H8" s="10"/>
      <c r="I8" s="6" t="s">
        <v>48</v>
      </c>
      <c r="J8" s="11" t="str">
        <f>$G$2</f>
        <v>AA-SM-026-043</v>
      </c>
      <c r="K8" s="12"/>
      <c r="L8" s="13"/>
      <c r="M8" s="36"/>
      <c r="N8" s="36"/>
      <c r="O8" s="36"/>
      <c r="P8" s="36"/>
      <c r="S8" s="44"/>
      <c r="T8" s="43"/>
      <c r="AD8" s="46"/>
    </row>
    <row r="9" spans="1:185" s="50" customFormat="1" x14ac:dyDescent="0.2">
      <c r="A9" s="5"/>
      <c r="B9" s="5"/>
      <c r="C9" s="5"/>
      <c r="D9" s="5"/>
      <c r="E9" s="6" t="s">
        <v>2</v>
      </c>
      <c r="F9" s="10" t="str">
        <f>$C$2</f>
        <v>R. Abbott</v>
      </c>
      <c r="G9" s="5"/>
      <c r="H9" s="10"/>
      <c r="I9" s="6" t="s">
        <v>49</v>
      </c>
      <c r="J9" s="12" t="str">
        <f>$G$3</f>
        <v>A</v>
      </c>
      <c r="K9" s="12"/>
      <c r="L9" s="13"/>
      <c r="M9" s="36">
        <v>1</v>
      </c>
      <c r="N9" s="36"/>
      <c r="O9" s="36"/>
      <c r="P9" s="36"/>
      <c r="Q9" s="49"/>
      <c r="R9" s="43"/>
      <c r="S9" s="44"/>
      <c r="T9" s="43"/>
      <c r="U9" s="45"/>
      <c r="V9" s="45"/>
      <c r="W9" s="45"/>
      <c r="X9" s="45"/>
      <c r="Y9" s="45"/>
      <c r="Z9" s="45"/>
      <c r="AA9" s="45"/>
      <c r="AB9" s="45"/>
      <c r="AC9" s="45"/>
      <c r="AD9" s="45"/>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row>
    <row r="10" spans="1:185" x14ac:dyDescent="0.2">
      <c r="A10" s="5"/>
      <c r="B10" s="5"/>
      <c r="C10" s="5"/>
      <c r="D10" s="5"/>
      <c r="E10" s="6" t="s">
        <v>3</v>
      </c>
      <c r="F10" s="10" t="str">
        <f>$C$3</f>
        <v>27/08/2017</v>
      </c>
      <c r="G10" s="5"/>
      <c r="H10" s="10"/>
      <c r="I10" s="6" t="s">
        <v>50</v>
      </c>
      <c r="J10" s="7" t="str">
        <f>L10&amp;" of "&amp;$G$1</f>
        <v>1 of 1</v>
      </c>
      <c r="K10" s="10"/>
      <c r="L10" s="13">
        <f>SUM($M$1:M9)</f>
        <v>1</v>
      </c>
      <c r="M10" s="36"/>
      <c r="N10" s="36"/>
      <c r="O10" s="36"/>
      <c r="P10" s="36"/>
      <c r="S10" s="44"/>
      <c r="T10" s="43"/>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row>
    <row r="11" spans="1:185" x14ac:dyDescent="0.2">
      <c r="A11" s="5"/>
      <c r="B11" s="5"/>
      <c r="C11" s="5"/>
      <c r="D11" s="5"/>
      <c r="E11" s="6" t="s">
        <v>51</v>
      </c>
      <c r="F11" s="10" t="str">
        <f>$C$5</f>
        <v>STANDARD SPREADSHEET METHOD</v>
      </c>
      <c r="G11" s="5"/>
      <c r="H11" s="5"/>
      <c r="I11" s="14"/>
      <c r="J11" s="7"/>
      <c r="K11" s="5"/>
      <c r="L11" s="5"/>
      <c r="M11" s="36"/>
      <c r="N11" s="36"/>
      <c r="O11" s="36"/>
      <c r="P11" s="36"/>
      <c r="S11" s="44"/>
      <c r="T11" s="43"/>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row>
    <row r="12" spans="1:185" ht="15.75" x14ac:dyDescent="0.25">
      <c r="A12" s="51"/>
      <c r="B12" s="15" t="str">
        <f>$G$4</f>
        <v>FRAMEWORK ANALYSIS - HORIZONTAL CONCENTRATED LOAD, SIMPLE SUPPORT</v>
      </c>
      <c r="C12" s="51"/>
      <c r="D12" s="51"/>
      <c r="E12" s="51"/>
      <c r="F12" s="51"/>
      <c r="G12" s="51"/>
      <c r="H12" s="51"/>
      <c r="I12" s="51"/>
      <c r="J12" s="51"/>
      <c r="K12" s="51"/>
      <c r="S12" s="44"/>
      <c r="T12" s="43"/>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row>
    <row r="13" spans="1:185" x14ac:dyDescent="0.2">
      <c r="A13" s="54"/>
      <c r="B13" s="104" t="s">
        <v>52</v>
      </c>
      <c r="C13" s="104"/>
      <c r="D13" s="104"/>
      <c r="E13" s="54" t="s">
        <v>53</v>
      </c>
      <c r="S13" s="44"/>
      <c r="T13" s="43"/>
    </row>
    <row r="14" spans="1:185" x14ac:dyDescent="0.2">
      <c r="B14" s="55"/>
      <c r="C14" s="55"/>
      <c r="D14" s="55"/>
      <c r="E14" s="55"/>
      <c r="F14" s="56"/>
      <c r="G14" s="56"/>
      <c r="H14" s="56"/>
      <c r="I14" s="56"/>
      <c r="J14" s="56"/>
      <c r="K14" s="56"/>
    </row>
    <row r="15" spans="1:185" x14ac:dyDescent="0.2">
      <c r="B15" s="1"/>
      <c r="C15" s="57"/>
      <c r="D15" s="1"/>
      <c r="E15" s="1"/>
      <c r="K15" s="52"/>
      <c r="L15" s="42"/>
    </row>
    <row r="16" spans="1:185" x14ac:dyDescent="0.2">
      <c r="B16" s="56"/>
      <c r="C16" s="56"/>
      <c r="D16" s="56"/>
      <c r="E16" s="58"/>
      <c r="F16" s="59" t="s">
        <v>54</v>
      </c>
      <c r="K16" s="52"/>
      <c r="L16" s="42"/>
    </row>
    <row r="17" spans="1:12" x14ac:dyDescent="0.2">
      <c r="F17" s="60" t="s">
        <v>55</v>
      </c>
      <c r="G17" s="97">
        <v>10</v>
      </c>
      <c r="H17" s="48" t="s">
        <v>56</v>
      </c>
      <c r="K17" s="52"/>
      <c r="L17" s="42"/>
    </row>
    <row r="18" spans="1:12" x14ac:dyDescent="0.2">
      <c r="F18" s="60" t="s">
        <v>57</v>
      </c>
      <c r="G18" s="97">
        <v>25</v>
      </c>
      <c r="H18" s="48" t="s">
        <v>58</v>
      </c>
      <c r="K18" s="52"/>
      <c r="L18" s="42"/>
    </row>
    <row r="19" spans="1:12" x14ac:dyDescent="0.2">
      <c r="B19" s="56"/>
      <c r="F19" s="60" t="s">
        <v>59</v>
      </c>
      <c r="G19" s="98">
        <v>32</v>
      </c>
      <c r="H19" s="48" t="s">
        <v>58</v>
      </c>
      <c r="K19" s="52"/>
      <c r="L19" s="42"/>
    </row>
    <row r="20" spans="1:12" x14ac:dyDescent="0.2">
      <c r="B20" s="56"/>
      <c r="F20" s="61" t="s">
        <v>60</v>
      </c>
      <c r="G20" s="98">
        <v>10</v>
      </c>
      <c r="H20" s="62" t="s">
        <v>61</v>
      </c>
      <c r="J20" s="63"/>
      <c r="K20" s="52"/>
      <c r="L20" s="42"/>
    </row>
    <row r="21" spans="1:12" x14ac:dyDescent="0.2">
      <c r="B21" s="56"/>
      <c r="C21" s="64"/>
      <c r="D21" s="61"/>
      <c r="E21" s="65"/>
      <c r="F21" s="66" t="s">
        <v>62</v>
      </c>
      <c r="G21" s="99">
        <v>5</v>
      </c>
      <c r="H21" s="67" t="s">
        <v>63</v>
      </c>
      <c r="J21" s="56"/>
      <c r="K21" s="52"/>
      <c r="L21" s="42"/>
    </row>
    <row r="22" spans="1:12" x14ac:dyDescent="0.2">
      <c r="B22" s="56"/>
      <c r="C22" s="56"/>
      <c r="D22" s="61"/>
      <c r="E22" s="65"/>
      <c r="F22" s="60" t="s">
        <v>64</v>
      </c>
      <c r="G22" s="98">
        <v>7.5</v>
      </c>
      <c r="H22" s="48" t="s">
        <v>63</v>
      </c>
      <c r="K22" s="52"/>
      <c r="L22" s="42"/>
    </row>
    <row r="23" spans="1:12" x14ac:dyDescent="0.2">
      <c r="B23" s="56"/>
      <c r="C23" s="56"/>
      <c r="G23" s="76"/>
      <c r="J23" s="63"/>
      <c r="K23" s="52"/>
      <c r="L23" s="42"/>
    </row>
    <row r="24" spans="1:12" x14ac:dyDescent="0.2">
      <c r="B24" s="56"/>
      <c r="C24" s="56"/>
      <c r="D24" s="61"/>
      <c r="F24" s="69" t="s">
        <v>65</v>
      </c>
      <c r="G24" s="100">
        <f>G17+G18</f>
        <v>35</v>
      </c>
      <c r="H24" s="70" t="s">
        <v>66</v>
      </c>
      <c r="J24" s="68"/>
      <c r="K24" s="63"/>
    </row>
    <row r="25" spans="1:12" x14ac:dyDescent="0.2">
      <c r="B25" s="1"/>
      <c r="C25" s="57"/>
      <c r="D25" s="1"/>
      <c r="E25" s="1"/>
      <c r="F25" s="71"/>
      <c r="I25" s="61"/>
      <c r="J25" s="61"/>
      <c r="K25" s="56"/>
    </row>
    <row r="26" spans="1:12" x14ac:dyDescent="0.2">
      <c r="B26" s="56"/>
      <c r="C26" s="56"/>
      <c r="D26" s="56"/>
      <c r="E26" s="58"/>
      <c r="F26" s="71"/>
      <c r="G26" s="72"/>
      <c r="H26" s="72"/>
      <c r="I26" s="72"/>
      <c r="J26" s="61"/>
      <c r="K26" s="56"/>
    </row>
    <row r="27" spans="1:12" x14ac:dyDescent="0.2">
      <c r="F27" s="73"/>
    </row>
    <row r="29" spans="1:12" x14ac:dyDescent="0.2">
      <c r="B29" s="56"/>
      <c r="F29" s="56"/>
      <c r="G29" s="56"/>
      <c r="H29" s="56"/>
      <c r="I29" s="56"/>
      <c r="J29" s="56"/>
      <c r="K29" s="56"/>
    </row>
    <row r="30" spans="1:12" x14ac:dyDescent="0.2">
      <c r="A30" s="56"/>
      <c r="B30" s="55"/>
      <c r="C30" s="55"/>
      <c r="D30" s="55"/>
      <c r="E30" s="55"/>
      <c r="G30" s="56"/>
      <c r="H30" s="56"/>
      <c r="I30" s="56"/>
      <c r="J30" s="56"/>
      <c r="K30" s="56"/>
    </row>
    <row r="31" spans="1:12" x14ac:dyDescent="0.2">
      <c r="A31" s="56"/>
      <c r="G31" s="63"/>
      <c r="H31" s="63"/>
      <c r="I31" s="63"/>
      <c r="J31" s="61"/>
      <c r="K31" s="56"/>
    </row>
    <row r="32" spans="1:12" x14ac:dyDescent="0.2">
      <c r="A32" s="56"/>
      <c r="K32" s="56"/>
    </row>
    <row r="33" spans="1:11" x14ac:dyDescent="0.2">
      <c r="A33" s="56"/>
      <c r="G33" s="71"/>
      <c r="H33" s="71"/>
      <c r="I33" s="71"/>
      <c r="J33" s="58"/>
      <c r="K33" s="56"/>
    </row>
    <row r="34" spans="1:11" x14ac:dyDescent="0.2">
      <c r="A34" s="56"/>
      <c r="B34" s="64" t="s">
        <v>67</v>
      </c>
      <c r="E34" s="63"/>
      <c r="F34" s="56"/>
      <c r="J34" s="61"/>
      <c r="K34" s="56"/>
    </row>
    <row r="35" spans="1:11" x14ac:dyDescent="0.2">
      <c r="A35" s="56"/>
      <c r="B35" s="60" t="s">
        <v>68</v>
      </c>
      <c r="C35" s="48" t="str">
        <f ca="1">[1]!xlv(C37)</f>
        <v>I₂ × h / (I₁ × L)</v>
      </c>
      <c r="D35" s="74"/>
      <c r="E35" s="63"/>
      <c r="F35" s="63"/>
      <c r="J35" s="75"/>
      <c r="K35" s="56"/>
    </row>
    <row r="36" spans="1:11" x14ac:dyDescent="0.2">
      <c r="A36" s="56"/>
      <c r="B36" s="60" t="s">
        <v>69</v>
      </c>
      <c r="C36" s="48" t="str">
        <f>[1]!xln(C37)</f>
        <v>7.5 × 35 / (5 × 32)</v>
      </c>
      <c r="H36" s="71"/>
      <c r="I36" s="71"/>
      <c r="J36" s="56"/>
      <c r="K36" s="56"/>
    </row>
    <row r="37" spans="1:11" x14ac:dyDescent="0.2">
      <c r="A37" s="56"/>
      <c r="B37" s="60" t="s">
        <v>68</v>
      </c>
      <c r="C37" s="76">
        <f>G22*G24/(G21*G19)</f>
        <v>1.640625</v>
      </c>
      <c r="G37" s="71"/>
      <c r="K37" s="56"/>
    </row>
    <row r="38" spans="1:11" x14ac:dyDescent="0.2">
      <c r="A38" s="56"/>
      <c r="C38" s="76"/>
      <c r="K38" s="56"/>
    </row>
    <row r="39" spans="1:11" ht="14.25" x14ac:dyDescent="0.25">
      <c r="B39" s="58" t="s">
        <v>70</v>
      </c>
      <c r="C39" s="76" t="str">
        <f ca="1">[1]!xlv(C41)</f>
        <v>Q × a / L</v>
      </c>
      <c r="E39" s="58"/>
      <c r="H39" s="66"/>
      <c r="I39" s="66"/>
      <c r="J39" s="61"/>
    </row>
    <row r="40" spans="1:11" x14ac:dyDescent="0.2">
      <c r="B40" s="60" t="s">
        <v>69</v>
      </c>
      <c r="C40" s="76" t="str">
        <f>[1]!xln(C41)</f>
        <v>10 × 10 / 32</v>
      </c>
      <c r="E40" s="60"/>
      <c r="H40" s="66"/>
      <c r="I40" s="66"/>
      <c r="J40" s="61"/>
    </row>
    <row r="41" spans="1:11" ht="14.25" x14ac:dyDescent="0.25">
      <c r="B41" s="58" t="s">
        <v>70</v>
      </c>
      <c r="C41" s="77">
        <f>G20*G17/G19</f>
        <v>3.125</v>
      </c>
      <c r="D41" s="48" t="s">
        <v>71</v>
      </c>
      <c r="E41" s="58"/>
      <c r="F41" s="67"/>
      <c r="H41" s="66"/>
      <c r="I41" s="66"/>
      <c r="J41" s="61"/>
    </row>
    <row r="42" spans="1:11" x14ac:dyDescent="0.2">
      <c r="C42" s="78"/>
      <c r="G42" s="66"/>
      <c r="H42" s="66"/>
      <c r="I42" s="66"/>
      <c r="J42" s="61"/>
    </row>
    <row r="43" spans="1:11" ht="14.25" x14ac:dyDescent="0.25">
      <c r="B43" s="58" t="s">
        <v>72</v>
      </c>
      <c r="C43" s="78" t="str">
        <f ca="1">[1]!xlv(C45)</f>
        <v>Q - HE</v>
      </c>
      <c r="F43" s="71"/>
      <c r="G43" s="66"/>
    </row>
    <row r="44" spans="1:11" x14ac:dyDescent="0.2">
      <c r="B44" s="60" t="s">
        <v>69</v>
      </c>
      <c r="C44" s="78" t="str">
        <f>[1]!xln(C45)</f>
        <v>10 - 1.77</v>
      </c>
      <c r="D44" s="79"/>
      <c r="E44" s="63"/>
      <c r="G44" s="66"/>
    </row>
    <row r="45" spans="1:11" ht="14.25" x14ac:dyDescent="0.25">
      <c r="B45" s="58" t="s">
        <v>72</v>
      </c>
      <c r="C45" s="77">
        <f>G20-C49</f>
        <v>8.228754188242462</v>
      </c>
      <c r="D45" s="48" t="s">
        <v>71</v>
      </c>
      <c r="H45" s="80"/>
      <c r="I45" s="80"/>
      <c r="J45" s="61"/>
    </row>
    <row r="46" spans="1:11" x14ac:dyDescent="0.2">
      <c r="C46" s="81"/>
      <c r="G46" s="80"/>
      <c r="I46" s="72"/>
    </row>
    <row r="47" spans="1:11" x14ac:dyDescent="0.2">
      <c r="B47" s="58" t="s">
        <v>73</v>
      </c>
      <c r="C47" s="78" t="str">
        <f ca="1">[1]!xlv(C49)</f>
        <v>Q × a / (2 × h) × (((b × K × (a + h)) / (h² × (2 × K + 3))) + 1)</v>
      </c>
      <c r="I47" s="72"/>
    </row>
    <row r="48" spans="1:11" x14ac:dyDescent="0.2">
      <c r="B48" s="60" t="s">
        <v>69</v>
      </c>
      <c r="C48" s="81" t="str">
        <f>[1]!xln(C49)</f>
        <v>10 × 10 / (2 × 35) × (((25 × 1.64 × (10 + 35)) / (35² × (2 × 1.64 + 3))) + 1)</v>
      </c>
      <c r="D48" s="82"/>
      <c r="E48" s="63"/>
      <c r="F48" s="72"/>
      <c r="G48" s="72"/>
      <c r="H48" s="72"/>
    </row>
    <row r="49" spans="1:11" x14ac:dyDescent="0.2">
      <c r="B49" s="58" t="s">
        <v>73</v>
      </c>
      <c r="C49" s="83">
        <f>G20*G17/(2*G24)*(((G18*C37*(G17+G24))/(G24^2*(2*C37+3)))+1)</f>
        <v>1.7712458117575387</v>
      </c>
      <c r="D49" s="84" t="s">
        <v>71</v>
      </c>
      <c r="E49" s="63"/>
      <c r="F49" s="72"/>
      <c r="G49" s="72"/>
      <c r="H49" s="72"/>
    </row>
    <row r="57" spans="1:11" x14ac:dyDescent="0.2">
      <c r="A57" s="51"/>
      <c r="B57" s="47"/>
      <c r="C57" s="85"/>
      <c r="D57" s="51"/>
      <c r="E57" s="51"/>
      <c r="F57" s="51"/>
      <c r="G57" s="85"/>
      <c r="H57" s="51"/>
      <c r="I57" s="51"/>
      <c r="J57" s="51"/>
      <c r="K57" s="51"/>
    </row>
    <row r="58" spans="1:11" x14ac:dyDescent="0.2">
      <c r="A58" s="86" t="s">
        <v>74</v>
      </c>
      <c r="B58" s="87"/>
      <c r="C58" s="87"/>
      <c r="D58" s="87"/>
      <c r="E58" s="87"/>
      <c r="F58" s="87"/>
      <c r="G58" s="88"/>
      <c r="H58" s="88"/>
      <c r="I58" s="88"/>
      <c r="J58" s="88"/>
      <c r="K58" s="89"/>
    </row>
    <row r="59" spans="1:11" x14ac:dyDescent="0.2">
      <c r="A59" s="90"/>
      <c r="B59" s="90"/>
      <c r="C59" s="90"/>
      <c r="D59" s="91"/>
      <c r="E59" s="91"/>
      <c r="F59" s="92" t="s">
        <v>75</v>
      </c>
      <c r="G59" s="93" t="s">
        <v>76</v>
      </c>
      <c r="H59" s="94"/>
      <c r="I59" s="95"/>
      <c r="J59" s="95"/>
      <c r="K59" s="96"/>
    </row>
  </sheetData>
  <mergeCells count="1">
    <mergeCell ref="B13:D13"/>
  </mergeCells>
  <hyperlinks>
    <hyperlink ref="G59" r:id="rId1" xr:uid="{00000000-0004-0000-0100-000000000000}"/>
    <hyperlink ref="B13" r:id="rId2" display=" (NASA TM X-73305, 1975)" xr:uid="{00000000-0004-0000-0100-000001000000}"/>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2017-08-27T16:03:16Z</dcterms:modified>
  <cp:category>Engineering Spreadsheets</cp:category>
</cp:coreProperties>
</file>