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6" i="6"/>
  <c r="C30" i="6"/>
  <c r="C35" i="6"/>
  <c r="C31"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<sst xmlns="http://schemas.openxmlformats.org/spreadsheetml/2006/main" count="114" uniqueCount="79">
  <si>
    <t>Date:</t>
  </si>
  <si>
    <t>Revision:</t>
  </si>
  <si>
    <t>Steel</t>
  </si>
  <si>
    <t>w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</si>
  <si>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</si>
  <si>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</si>
  <si>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</si>
  <si>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</si>
  <si>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</si>
  <si>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</si>
  <si>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</si>
  <si>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</si>
  <si>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</si>
  <si>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</si>
  <si>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</si>
  <si>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</si>
  <si>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</si>
  <si>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</si>
  <si>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</si>
  <si>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</si>
  <si>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</si>
  <si>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</si>
  <si>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</si>
  <si>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</si>
  <si>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</si>
  <si>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</si>
  <si>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</si>
  <si>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</si>
  <si>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</si>
  <si>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</si>
  <si>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</si>
  <si>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</si>
  <si>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</si>
  <si>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</si>
  <si>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</si>
  <si>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</si>
  <si>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</si>
  <si>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</si>
  <si>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</si>
  <si>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</si>
  <si>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</si>
  <si>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</si>
  <si>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</si>
  <si>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</si>
  <si>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</si>
  <si>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</si>
  <si>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</si>
  <si>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</si>
  <si>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</si>
  <si>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</si>
  <si>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</si>
  <si>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</si>
  <si>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</si>
  <si>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</si>
  <si>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</si>
  <si>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</si>
  <si>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</si>
  <si>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</si>
  <si>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</si>
  <si>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</si>
  <si>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</si>
  <si>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</si>
  <si>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</si>
  <si>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</si>
  <si>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</si>
  <si>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</si>
  <si>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</si>
  <si>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 xml:space="preserve"> (AFFDL-TR-69-42, 1986) CHAPTER 11</t>
  </si>
  <si>
    <t>D₁ =</t>
  </si>
  <si>
    <t>D₂ =</t>
  </si>
  <si>
    <t>CONTACT STRESSES - CYLINDER ON A CYLINDER PARALLEL AXIS</t>
  </si>
  <si>
    <t>Large Roller Material:</t>
  </si>
  <si>
    <t>Small Roller Material:</t>
  </si>
  <si>
    <t>AA-SM-008-004</t>
  </si>
  <si>
    <t>Maximum Compressive Bearing Stress</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</si>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</sst>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9">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0" fontId="7" fillId="0" borderId="0" xfId="0" applyFont="1"/>
    <xf numFmtId="1" fontId="4" fillId="0" borderId="0" xfId="0" applyNumberFormat="1" applyFont="1"/>
    <xf numFmtId="1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13</xdr:row>
      <xdr:rowOff>144780</xdr:rowOff>
    </xdr:from>
    <xdr:to>
      <xdr:col>4</xdr:col>
      <xdr:colOff>24650</xdr:colOff>
      <xdr:row>27</xdr:row>
      <xdr:rowOff>45720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940" y="2438400"/>
          <a:ext cx="1861070" cy="235458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10</v>
      </c>
      <c r="C1" s="45" t="s">
        <v>9</v>
      </c>
      <c r="D1" s="43"/>
      <c r="E1" s="43"/>
      <c r="F1" s="44" t="s">
        <v>23</v>
      </c>
      <c r="G1" s="46"/>
      <c r="H1" s="43"/>
      <c r="I1" s="43"/>
      <c r="J1" s="43"/>
      <c r="K1" s="43"/>
      <c r="M1" s="76"/>
      <c r="N1" s="76"/>
      <c r="O1" s="76"/>
      <c r="P1" s="76"/>
      <c r="Q1" s="76"/>
      <c r="R1" s="76"/>
      <c r="S1" s="76"/>
      <c r="T1" s="77"/>
      <c r="U1" s="77"/>
      <c r="V1" s="77"/>
      <c r="W1" s="78"/>
      <c r="X1" s="79"/>
      <c r="Y1" s="77"/>
    </row>
    <row r="2" spans="1:25" s="47" customFormat="1" ht="13.8" x14ac:dyDescent="0.3">
      <c r="A2" s="43"/>
      <c r="B2" s="44" t="s">
        <v>11</v>
      </c>
      <c r="C2" s="45" t="s">
        <v>12</v>
      </c>
      <c r="D2" s="43"/>
      <c r="E2" s="43"/>
      <c r="F2" s="44" t="s">
        <v>13</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36</v>
      </c>
      <c r="C4" s="46"/>
      <c r="D4" s="43"/>
      <c r="E4" s="43"/>
      <c r="F4" s="44" t="s">
        <v>37</v>
      </c>
      <c r="G4" s="45" t="s">
        <v>38</v>
      </c>
      <c r="H4" s="43"/>
      <c r="I4" s="43"/>
      <c r="J4" s="43"/>
      <c r="K4" s="43"/>
      <c r="M4" s="76"/>
      <c r="N4" s="76"/>
      <c r="O4" s="76"/>
      <c r="P4" s="76"/>
      <c r="Q4" s="80"/>
      <c r="R4" s="81"/>
      <c r="S4" s="81"/>
      <c r="T4" s="77"/>
      <c r="U4" s="77"/>
      <c r="V4" s="77"/>
      <c r="W4" s="78"/>
      <c r="X4" s="79"/>
      <c r="Y4" s="77"/>
    </row>
    <row r="5" spans="1:25" s="47" customFormat="1" ht="13.8" x14ac:dyDescent="0.3">
      <c r="A5" s="43"/>
      <c r="B5" s="44" t="s">
        <v>39</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14</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43</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4" t="s">
        <v>52</v>
      </c>
      <c r="C16" s="94"/>
      <c r="D16" s="94"/>
      <c r="E16" s="94"/>
      <c r="F16" s="94"/>
      <c r="G16" s="94"/>
      <c r="H16" s="94"/>
      <c r="I16" s="94"/>
      <c r="J16" s="94"/>
      <c r="M16" s="80"/>
      <c r="N16" s="80"/>
      <c r="O16" s="80"/>
      <c r="P16" s="80"/>
      <c r="Q16" s="80"/>
      <c r="R16" s="81"/>
      <c r="S16" s="81"/>
      <c r="T16" s="77"/>
      <c r="U16" s="77"/>
      <c r="V16" s="77"/>
      <c r="W16" s="77"/>
      <c r="X16" s="77"/>
      <c r="Y16" s="77"/>
    </row>
    <row r="17" spans="1:25" s="47" customFormat="1" ht="13.8" x14ac:dyDescent="0.3">
      <c r="B17" s="94"/>
      <c r="C17" s="94"/>
      <c r="D17" s="94"/>
      <c r="E17" s="94"/>
      <c r="F17" s="94"/>
      <c r="G17" s="94"/>
      <c r="H17" s="94"/>
      <c r="I17" s="94"/>
      <c r="J17" s="94"/>
      <c r="M17" s="80"/>
      <c r="N17" s="80"/>
      <c r="O17" s="80"/>
      <c r="P17" s="80"/>
      <c r="Q17" s="80"/>
      <c r="R17" s="81"/>
      <c r="S17" s="81"/>
      <c r="T17" s="77"/>
      <c r="U17" s="77"/>
      <c r="V17" s="77"/>
      <c r="W17" s="77"/>
      <c r="X17" s="77"/>
      <c r="Y17" s="77"/>
    </row>
    <row r="18" spans="1:25" s="47" customFormat="1" ht="13.8" x14ac:dyDescent="0.3">
      <c r="B18" s="94"/>
      <c r="C18" s="94"/>
      <c r="D18" s="94"/>
      <c r="E18" s="94"/>
      <c r="F18" s="94"/>
      <c r="G18" s="94"/>
      <c r="H18" s="94"/>
      <c r="I18" s="94"/>
      <c r="J18" s="94"/>
      <c r="M18" s="80"/>
      <c r="N18" s="80"/>
      <c r="O18" s="80"/>
      <c r="P18" s="80"/>
      <c r="Q18" s="80"/>
      <c r="R18" s="81"/>
      <c r="S18" s="81"/>
      <c r="T18" s="77"/>
      <c r="U18" s="77"/>
      <c r="V18" s="77"/>
      <c r="W18" s="77"/>
      <c r="X18" s="77"/>
      <c r="Y18" s="77"/>
    </row>
    <row r="19" spans="1:25" s="47" customFormat="1" ht="13.8" x14ac:dyDescent="0.3">
      <c r="B19" s="94"/>
      <c r="C19" s="94"/>
      <c r="D19" s="94"/>
      <c r="E19" s="94"/>
      <c r="F19" s="94"/>
      <c r="G19" s="94"/>
      <c r="H19" s="94"/>
      <c r="I19" s="94"/>
      <c r="J19" s="94"/>
      <c r="M19" s="80"/>
      <c r="N19" s="80"/>
      <c r="O19" s="80"/>
      <c r="P19" s="80"/>
      <c r="Q19" s="80"/>
      <c r="R19" s="81"/>
      <c r="S19" s="81"/>
      <c r="T19" s="77"/>
      <c r="U19" s="77"/>
      <c r="V19" s="77"/>
      <c r="W19" s="77"/>
      <c r="X19" s="77"/>
      <c r="Y19" s="77"/>
    </row>
    <row r="20" spans="1:25" s="47" customFormat="1" ht="12.75" customHeight="1" x14ac:dyDescent="0.3">
      <c r="A20" s="65"/>
      <c r="B20" s="66" t="s">
        <v>50</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4" t="s">
        <v>53</v>
      </c>
      <c r="C22" s="94"/>
      <c r="D22" s="94"/>
      <c r="E22" s="94"/>
      <c r="F22" s="94"/>
      <c r="G22" s="94"/>
      <c r="H22" s="94"/>
      <c r="I22" s="94"/>
      <c r="J22" s="94"/>
      <c r="K22" s="65"/>
      <c r="M22" s="80"/>
      <c r="N22" s="80"/>
      <c r="O22" s="80"/>
      <c r="P22" s="80"/>
      <c r="Q22" s="80"/>
      <c r="R22" s="81"/>
      <c r="S22" s="81"/>
      <c r="T22" s="77"/>
      <c r="U22" s="77"/>
      <c r="V22" s="77"/>
      <c r="W22" s="77"/>
      <c r="X22" s="77"/>
      <c r="Y22" s="77"/>
    </row>
    <row r="23" spans="1:25" s="47" customFormat="1" ht="13.8" x14ac:dyDescent="0.3">
      <c r="A23" s="65"/>
      <c r="B23" s="94"/>
      <c r="C23" s="94"/>
      <c r="D23" s="94"/>
      <c r="E23" s="94"/>
      <c r="F23" s="94"/>
      <c r="G23" s="94"/>
      <c r="H23" s="94"/>
      <c r="I23" s="94"/>
      <c r="J23" s="94"/>
      <c r="K23" s="65"/>
      <c r="M23" s="80"/>
      <c r="N23" s="80"/>
      <c r="O23" s="80"/>
      <c r="P23" s="80"/>
      <c r="Q23" s="80"/>
      <c r="R23" s="81"/>
      <c r="S23" s="84"/>
      <c r="T23" s="77"/>
      <c r="U23" s="77"/>
      <c r="V23" s="77"/>
      <c r="W23" s="77"/>
      <c r="X23" s="77"/>
      <c r="Y23" s="77"/>
    </row>
    <row r="24" spans="1:25" s="47" customFormat="1" ht="13.8" x14ac:dyDescent="0.3">
      <c r="A24" s="65"/>
      <c r="B24" s="94"/>
      <c r="C24" s="94"/>
      <c r="D24" s="94"/>
      <c r="E24" s="94"/>
      <c r="F24" s="94"/>
      <c r="G24" s="94"/>
      <c r="H24" s="94"/>
      <c r="I24" s="94"/>
      <c r="J24" s="94"/>
      <c r="K24" s="65"/>
      <c r="M24" s="80"/>
      <c r="N24" s="80"/>
      <c r="O24" s="80"/>
      <c r="P24" s="80"/>
      <c r="Q24" s="80"/>
      <c r="R24" s="81"/>
      <c r="S24" s="84"/>
      <c r="T24" s="77"/>
      <c r="U24" s="77"/>
      <c r="V24" s="77"/>
      <c r="W24" s="77"/>
      <c r="X24" s="77"/>
      <c r="Y24" s="77"/>
    </row>
    <row r="25" spans="1:25" s="47" customFormat="1" ht="12.75" customHeight="1" x14ac:dyDescent="0.3">
      <c r="A25" s="65"/>
      <c r="B25" s="91"/>
      <c r="C25" s="91"/>
      <c r="D25" s="91"/>
      <c r="E25" s="91"/>
      <c r="F25" s="97" t="s">
        <v>76</v>
      </c>
      <c r="G25" s="91"/>
      <c r="H25" s="91"/>
      <c r="I25" s="91"/>
      <c r="J25" s="91"/>
      <c r="K25" s="65"/>
      <c r="M25" s="80"/>
      <c r="N25" s="80"/>
      <c r="O25" s="80"/>
      <c r="P25" s="80"/>
      <c r="Q25" s="80"/>
      <c r="R25" s="81"/>
      <c r="S25" s="81"/>
      <c r="T25" s="77"/>
      <c r="U25" s="77"/>
      <c r="V25" s="77"/>
      <c r="W25" s="77"/>
      <c r="X25" s="77"/>
      <c r="Y25" s="77"/>
    </row>
    <row r="26" spans="1:25" s="47" customFormat="1" ht="13.8" x14ac:dyDescent="0.3">
      <c r="A26" s="65"/>
      <c r="B26" s="94" t="s">
        <v>54</v>
      </c>
      <c r="C26" s="94"/>
      <c r="D26" s="94"/>
      <c r="E26" s="94"/>
      <c r="F26" s="94"/>
      <c r="G26" s="94"/>
      <c r="H26" s="94"/>
      <c r="I26" s="94"/>
      <c r="J26" s="94"/>
      <c r="K26" s="65"/>
      <c r="M26" s="80"/>
      <c r="N26" s="80"/>
      <c r="O26" s="80"/>
      <c r="P26" s="80"/>
      <c r="Q26" s="80"/>
      <c r="R26" s="81"/>
      <c r="S26" s="81"/>
      <c r="T26" s="77"/>
      <c r="U26" s="77"/>
      <c r="V26" s="77"/>
      <c r="W26" s="77"/>
      <c r="X26" s="77"/>
      <c r="Y26" s="77"/>
    </row>
    <row r="27" spans="1:25" s="47" customFormat="1" ht="13.8" x14ac:dyDescent="0.3">
      <c r="A27" s="65"/>
      <c r="B27" s="94"/>
      <c r="C27" s="94"/>
      <c r="D27" s="94"/>
      <c r="E27" s="94"/>
      <c r="F27" s="94"/>
      <c r="G27" s="94"/>
      <c r="H27" s="94"/>
      <c r="I27" s="94"/>
      <c r="J27" s="94"/>
      <c r="K27" s="65"/>
      <c r="M27" s="80"/>
      <c r="N27" s="80"/>
      <c r="O27" s="80"/>
      <c r="P27" s="80"/>
      <c r="Q27" s="80"/>
      <c r="R27" s="81"/>
      <c r="S27" s="81"/>
      <c r="T27" s="77"/>
      <c r="U27" s="77"/>
      <c r="V27" s="77"/>
      <c r="W27" s="77"/>
      <c r="X27" s="77"/>
      <c r="Y27" s="77"/>
    </row>
    <row r="28" spans="1:25" s="47" customFormat="1" ht="13.8" x14ac:dyDescent="0.3">
      <c r="A28" s="65"/>
      <c r="B28" s="91"/>
      <c r="C28" s="91"/>
      <c r="D28" s="91"/>
      <c r="E28" s="91"/>
      <c r="F28" s="91"/>
      <c r="G28" s="91"/>
      <c r="H28" s="91"/>
      <c r="I28" s="91"/>
      <c r="J28" s="91"/>
      <c r="K28" s="65"/>
      <c r="M28" s="80"/>
      <c r="N28" s="80"/>
      <c r="O28" s="80"/>
      <c r="P28" s="80"/>
      <c r="Q28" s="80"/>
      <c r="R28" s="81"/>
      <c r="S28" s="81"/>
      <c r="T28" s="77"/>
      <c r="U28" s="77"/>
      <c r="V28" s="77"/>
      <c r="W28" s="77"/>
      <c r="X28" s="77"/>
      <c r="Y28" s="77"/>
    </row>
    <row r="29" spans="1:25" s="47" customFormat="1" ht="13.8" x14ac:dyDescent="0.3">
      <c r="A29" s="65"/>
      <c r="B29" s="94" t="s">
        <v>55</v>
      </c>
      <c r="C29" s="94"/>
      <c r="D29" s="94"/>
      <c r="E29" s="94"/>
      <c r="F29" s="94"/>
      <c r="G29" s="94"/>
      <c r="H29" s="94"/>
      <c r="I29" s="94"/>
      <c r="J29" s="94"/>
      <c r="K29" s="65"/>
      <c r="M29" s="80"/>
      <c r="N29" s="80"/>
      <c r="O29" s="80"/>
      <c r="P29" s="80"/>
      <c r="Q29" s="80"/>
      <c r="R29" s="81"/>
      <c r="S29" s="81"/>
      <c r="T29" s="77"/>
      <c r="U29" s="77"/>
      <c r="V29" s="77"/>
      <c r="W29" s="77"/>
      <c r="X29" s="77"/>
      <c r="Y29" s="77"/>
    </row>
    <row r="30" spans="1:25" s="47" customFormat="1" ht="13.8" x14ac:dyDescent="0.3">
      <c r="A30" s="65"/>
      <c r="B30" s="94"/>
      <c r="C30" s="94"/>
      <c r="D30" s="94"/>
      <c r="E30" s="94"/>
      <c r="F30" s="94"/>
      <c r="G30" s="94"/>
      <c r="H30" s="94"/>
      <c r="I30" s="94"/>
      <c r="J30" s="94"/>
      <c r="K30" s="65"/>
      <c r="M30" s="80"/>
      <c r="N30" s="80"/>
      <c r="O30" s="80"/>
      <c r="P30" s="80"/>
      <c r="Q30" s="80"/>
      <c r="R30" s="81"/>
      <c r="S30" s="81"/>
      <c r="T30" s="77"/>
      <c r="U30" s="77"/>
      <c r="V30" s="77"/>
      <c r="W30" s="77"/>
      <c r="X30" s="77"/>
      <c r="Y30" s="77"/>
    </row>
    <row r="31" spans="1:25" s="47" customFormat="1" ht="12.75" customHeight="1" x14ac:dyDescent="0.3">
      <c r="A31" s="65"/>
      <c r="B31" s="94"/>
      <c r="C31" s="94"/>
      <c r="D31" s="94"/>
      <c r="E31" s="94"/>
      <c r="F31" s="94"/>
      <c r="G31" s="94"/>
      <c r="H31" s="94"/>
      <c r="I31" s="94"/>
      <c r="J31" s="94"/>
      <c r="K31" s="65"/>
      <c r="M31" s="80"/>
      <c r="N31" s="80"/>
      <c r="O31" s="80"/>
      <c r="P31" s="80"/>
      <c r="Q31" s="80"/>
      <c r="R31" s="81"/>
      <c r="S31" s="81"/>
      <c r="T31" s="77"/>
      <c r="U31" s="77"/>
      <c r="V31" s="77"/>
      <c r="W31" s="77"/>
      <c r="X31" s="77"/>
      <c r="Y31" s="77"/>
    </row>
    <row r="32" spans="1:25" s="47" customFormat="1" ht="13.8" x14ac:dyDescent="0.3">
      <c r="A32" s="65"/>
      <c r="B32" s="94"/>
      <c r="C32" s="94"/>
      <c r="D32" s="94"/>
      <c r="E32" s="94"/>
      <c r="F32" s="94"/>
      <c r="G32" s="94"/>
      <c r="H32" s="94"/>
      <c r="I32" s="94"/>
      <c r="J32" s="94"/>
      <c r="K32" s="65"/>
      <c r="M32" s="80"/>
      <c r="N32" s="80"/>
      <c r="O32" s="80"/>
      <c r="P32" s="80"/>
      <c r="Q32" s="80"/>
      <c r="R32" s="81"/>
      <c r="S32" s="81"/>
      <c r="T32" s="77"/>
      <c r="U32" s="77"/>
      <c r="V32" s="77"/>
      <c r="W32" s="77"/>
      <c r="X32" s="77"/>
      <c r="Y32" s="77"/>
    </row>
    <row r="33" spans="1:25" s="47" customFormat="1" ht="12.75" customHeight="1" x14ac:dyDescent="0.3">
      <c r="A33" s="65"/>
      <c r="B33" s="94"/>
      <c r="C33" s="94"/>
      <c r="D33" s="94"/>
      <c r="E33" s="94"/>
      <c r="F33" s="94"/>
      <c r="G33" s="94"/>
      <c r="H33" s="94"/>
      <c r="I33" s="94"/>
      <c r="J33" s="94"/>
      <c r="K33" s="65"/>
      <c r="M33" s="80"/>
      <c r="N33" s="80"/>
      <c r="O33" s="80"/>
      <c r="P33" s="80"/>
      <c r="Q33" s="80"/>
      <c r="R33" s="81"/>
      <c r="S33" s="81"/>
      <c r="T33" s="77"/>
      <c r="U33" s="77"/>
      <c r="V33" s="77"/>
      <c r="W33" s="77"/>
      <c r="X33" s="77"/>
      <c r="Y33" s="77"/>
    </row>
    <row r="34" spans="1:25" s="47" customFormat="1" ht="13.8" x14ac:dyDescent="0.3">
      <c r="A34" s="65"/>
      <c r="B34" s="91"/>
      <c r="C34" s="91"/>
      <c r="D34" s="96" t="s">
        <v>44</v>
      </c>
      <c r="E34" s="96"/>
      <c r="F34" s="96"/>
      <c r="G34" s="96"/>
      <c r="H34" s="96"/>
      <c r="I34" s="91"/>
      <c r="J34" s="91"/>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45</v>
      </c>
      <c r="C36" s="65"/>
      <c r="D36" s="65"/>
      <c r="E36" s="65"/>
      <c r="F36" s="92"/>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2"/>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4" t="s">
        <v>56</v>
      </c>
      <c r="C38" s="94"/>
      <c r="D38" s="94"/>
      <c r="E38" s="94"/>
      <c r="F38" s="94"/>
      <c r="G38" s="94"/>
      <c r="H38" s="94"/>
      <c r="I38" s="94"/>
      <c r="J38" s="94"/>
      <c r="K38" s="65"/>
      <c r="M38" s="80"/>
      <c r="N38" s="80"/>
      <c r="O38" s="80"/>
      <c r="P38" s="80"/>
      <c r="Q38" s="80"/>
      <c r="R38" s="81"/>
      <c r="S38" s="81"/>
      <c r="T38" s="77"/>
      <c r="U38" s="77"/>
      <c r="V38" s="77"/>
      <c r="W38" s="77"/>
      <c r="X38" s="77"/>
      <c r="Y38" s="77"/>
    </row>
    <row r="39" spans="1:25" s="47" customFormat="1" ht="13.8" x14ac:dyDescent="0.3">
      <c r="A39" s="65"/>
      <c r="B39" s="94"/>
      <c r="C39" s="94"/>
      <c r="D39" s="94"/>
      <c r="E39" s="94"/>
      <c r="F39" s="94"/>
      <c r="G39" s="94"/>
      <c r="H39" s="94"/>
      <c r="I39" s="94"/>
      <c r="J39" s="94"/>
      <c r="K39" s="65"/>
      <c r="M39" s="80"/>
      <c r="N39" s="80"/>
      <c r="O39" s="80"/>
      <c r="P39" s="80"/>
      <c r="Q39" s="80"/>
      <c r="R39" s="81"/>
      <c r="S39" s="81"/>
      <c r="T39" s="77"/>
      <c r="U39" s="77"/>
      <c r="V39" s="77"/>
      <c r="W39" s="77"/>
      <c r="X39" s="77"/>
      <c r="Y39" s="77"/>
    </row>
    <row r="40" spans="1:25" s="47" customFormat="1" ht="13.8" x14ac:dyDescent="0.3">
      <c r="A40" s="65"/>
      <c r="B40" s="91"/>
      <c r="C40" s="91"/>
      <c r="D40" s="91"/>
      <c r="E40" s="91"/>
      <c r="F40" s="91"/>
      <c r="G40" s="91"/>
      <c r="H40" s="91"/>
      <c r="I40" s="91"/>
      <c r="J40" s="91"/>
      <c r="K40" s="65"/>
      <c r="M40" s="80"/>
      <c r="N40" s="80"/>
      <c r="O40" s="80"/>
      <c r="P40" s="80"/>
      <c r="Q40" s="80"/>
      <c r="R40" s="81"/>
      <c r="S40" s="81"/>
      <c r="T40" s="77"/>
      <c r="U40" s="77"/>
      <c r="V40" s="77"/>
      <c r="W40" s="77"/>
      <c r="X40" s="77"/>
      <c r="Y40" s="77"/>
    </row>
    <row r="41" spans="1:25" s="47" customFormat="1" ht="13.8" x14ac:dyDescent="0.3">
      <c r="A41" s="65"/>
      <c r="B41" s="94" t="s">
        <v>57</v>
      </c>
      <c r="C41" s="94"/>
      <c r="D41" s="94"/>
      <c r="E41" s="94"/>
      <c r="F41" s="94"/>
      <c r="G41" s="94"/>
      <c r="H41" s="94"/>
      <c r="I41" s="94"/>
      <c r="J41" s="94"/>
      <c r="K41" s="65"/>
      <c r="M41" s="80"/>
      <c r="N41" s="80"/>
      <c r="O41" s="80"/>
      <c r="P41" s="80"/>
      <c r="Q41" s="80"/>
      <c r="R41" s="81"/>
      <c r="S41" s="81"/>
      <c r="T41" s="77"/>
      <c r="U41" s="77"/>
      <c r="V41" s="77"/>
      <c r="W41" s="77"/>
      <c r="X41" s="77"/>
      <c r="Y41" s="77"/>
    </row>
    <row r="42" spans="1:25" s="47" customFormat="1" ht="13.8" x14ac:dyDescent="0.3">
      <c r="A42" s="65"/>
      <c r="B42" s="94"/>
      <c r="C42" s="94"/>
      <c r="D42" s="94"/>
      <c r="E42" s="94"/>
      <c r="F42" s="94"/>
      <c r="G42" s="94"/>
      <c r="H42" s="94"/>
      <c r="I42" s="94"/>
      <c r="J42" s="94"/>
      <c r="K42" s="65"/>
      <c r="M42" s="80"/>
      <c r="N42" s="80"/>
      <c r="O42" s="80"/>
      <c r="P42" s="80"/>
      <c r="Q42" s="80"/>
      <c r="R42" s="81"/>
      <c r="S42" s="81"/>
      <c r="T42" s="77"/>
      <c r="U42" s="77"/>
      <c r="V42" s="77"/>
      <c r="W42" s="77"/>
      <c r="X42" s="77"/>
      <c r="Y42" s="77"/>
    </row>
    <row r="43" spans="1:25" s="47" customFormat="1" ht="13.8" x14ac:dyDescent="0.3">
      <c r="A43" s="65"/>
      <c r="B43" s="94"/>
      <c r="C43" s="94"/>
      <c r="D43" s="94"/>
      <c r="E43" s="94"/>
      <c r="F43" s="94"/>
      <c r="G43" s="94"/>
      <c r="H43" s="94"/>
      <c r="I43" s="94"/>
      <c r="J43" s="94"/>
      <c r="K43" s="65"/>
      <c r="M43" s="80"/>
      <c r="N43" s="80"/>
      <c r="O43" s="80"/>
      <c r="P43" s="80"/>
      <c r="Q43" s="80"/>
      <c r="R43" s="81"/>
      <c r="S43" s="81"/>
      <c r="T43" s="77"/>
      <c r="U43" s="77"/>
      <c r="V43" s="77"/>
      <c r="W43" s="77"/>
      <c r="X43" s="77"/>
      <c r="Y43" s="77"/>
    </row>
    <row r="44" spans="1:25" s="47" customFormat="1" ht="13.8" x14ac:dyDescent="0.3">
      <c r="A44" s="65"/>
      <c r="B44" s="91"/>
      <c r="C44" s="91"/>
      <c r="D44" s="91"/>
      <c r="E44" s="91"/>
      <c r="F44" s="91"/>
      <c r="G44" s="91"/>
      <c r="H44" s="91"/>
      <c r="I44" s="91"/>
      <c r="J44" s="91"/>
      <c r="K44" s="65"/>
      <c r="M44" s="80"/>
      <c r="N44" s="80"/>
      <c r="O44" s="80"/>
      <c r="P44" s="80"/>
      <c r="Q44" s="80"/>
      <c r="R44" s="81"/>
      <c r="S44" s="81"/>
      <c r="T44" s="77"/>
      <c r="U44" s="77"/>
      <c r="V44" s="77"/>
      <c r="W44" s="77"/>
      <c r="X44" s="77"/>
      <c r="Y44" s="77"/>
    </row>
    <row r="45" spans="1:25" s="47" customFormat="1" ht="12.75" customHeight="1" x14ac:dyDescent="0.3">
      <c r="A45" s="65"/>
      <c r="B45" s="94" t="s">
        <v>51</v>
      </c>
      <c r="C45" s="94"/>
      <c r="D45" s="94"/>
      <c r="E45" s="94"/>
      <c r="F45" s="94"/>
      <c r="G45" s="94"/>
      <c r="H45" s="94"/>
      <c r="I45" s="94"/>
      <c r="J45" s="94"/>
      <c r="K45" s="65"/>
      <c r="M45" s="80"/>
      <c r="N45" s="80"/>
      <c r="O45" s="80"/>
      <c r="P45" s="80"/>
      <c r="Q45" s="80"/>
      <c r="R45" s="81"/>
      <c r="S45" s="81"/>
      <c r="T45" s="77"/>
      <c r="U45" s="77"/>
      <c r="V45" s="77"/>
      <c r="W45" s="77"/>
      <c r="X45" s="77"/>
      <c r="Y45" s="77"/>
    </row>
    <row r="46" spans="1:25" s="47" customFormat="1" ht="13.8" x14ac:dyDescent="0.3">
      <c r="A46" s="65"/>
      <c r="B46" s="94"/>
      <c r="C46" s="94"/>
      <c r="D46" s="94"/>
      <c r="E46" s="94"/>
      <c r="F46" s="94"/>
      <c r="G46" s="94"/>
      <c r="H46" s="94"/>
      <c r="I46" s="94"/>
      <c r="J46" s="94"/>
      <c r="K46" s="65"/>
      <c r="M46" s="80"/>
      <c r="N46" s="80"/>
      <c r="O46" s="80"/>
      <c r="P46" s="80"/>
      <c r="Q46" s="80"/>
      <c r="R46" s="81"/>
      <c r="S46" s="81"/>
      <c r="T46" s="77"/>
      <c r="U46" s="77"/>
      <c r="V46" s="77"/>
      <c r="W46" s="77"/>
      <c r="X46" s="77"/>
      <c r="Y46" s="77"/>
    </row>
    <row r="47" spans="1:25" s="47" customFormat="1" ht="13.8" x14ac:dyDescent="0.3">
      <c r="A47" s="65"/>
      <c r="B47" s="94"/>
      <c r="C47" s="94"/>
      <c r="D47" s="94"/>
      <c r="E47" s="94"/>
      <c r="F47" s="94"/>
      <c r="G47" s="94"/>
      <c r="H47" s="94"/>
      <c r="I47" s="94"/>
      <c r="J47" s="94"/>
      <c r="K47" s="65"/>
      <c r="M47" s="80"/>
      <c r="N47" s="80"/>
      <c r="O47" s="80"/>
      <c r="P47" s="80"/>
      <c r="Q47" s="80"/>
      <c r="R47" s="81"/>
      <c r="S47" s="81"/>
      <c r="T47" s="77"/>
      <c r="U47" s="77"/>
      <c r="V47" s="77"/>
      <c r="W47" s="77"/>
      <c r="X47" s="77"/>
      <c r="Y47" s="77"/>
    </row>
    <row r="48" spans="1:25" s="47" customFormat="1" ht="12.75" customHeight="1" x14ac:dyDescent="0.3">
      <c r="A48" s="65"/>
      <c r="B48" s="94"/>
      <c r="C48" s="94"/>
      <c r="D48" s="94"/>
      <c r="E48" s="94"/>
      <c r="F48" s="94"/>
      <c r="G48" s="94"/>
      <c r="H48" s="94"/>
      <c r="I48" s="94"/>
      <c r="J48" s="94"/>
      <c r="K48" s="65"/>
      <c r="M48" s="80"/>
      <c r="N48" s="80"/>
      <c r="O48" s="80"/>
      <c r="P48" s="80"/>
      <c r="Q48" s="80"/>
      <c r="R48" s="81"/>
      <c r="S48" s="81"/>
      <c r="T48" s="77"/>
      <c r="U48" s="77"/>
      <c r="V48" s="77"/>
      <c r="W48" s="77"/>
      <c r="X48" s="77"/>
      <c r="Y48" s="77"/>
    </row>
    <row r="49" spans="1:25" s="47" customFormat="1" ht="13.8" x14ac:dyDescent="0.3">
      <c r="A49" s="65"/>
      <c r="B49" s="65" t="s">
        <v>58</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7" t="s">
        <v>77</v>
      </c>
      <c r="G50" s="92"/>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59</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5" t="s">
        <v>60</v>
      </c>
      <c r="C54" s="95"/>
      <c r="D54" s="95"/>
      <c r="E54" s="95"/>
      <c r="F54" s="95"/>
      <c r="G54" s="95"/>
      <c r="H54" s="95"/>
      <c r="I54" s="95"/>
      <c r="J54" s="95"/>
      <c r="K54" s="65"/>
      <c r="M54" s="80"/>
      <c r="N54" s="80"/>
      <c r="O54" s="80"/>
      <c r="P54" s="80"/>
      <c r="Q54" s="80"/>
      <c r="R54" s="81"/>
      <c r="S54" s="81"/>
      <c r="T54" s="77"/>
      <c r="U54" s="77"/>
      <c r="V54" s="77"/>
      <c r="W54" s="77"/>
      <c r="X54" s="77"/>
      <c r="Y54" s="77"/>
    </row>
    <row r="55" spans="1:25" s="47" customFormat="1" ht="13.8" x14ac:dyDescent="0.3">
      <c r="A55" s="65"/>
      <c r="B55" s="95"/>
      <c r="C55" s="95"/>
      <c r="D55" s="95"/>
      <c r="E55" s="95"/>
      <c r="F55" s="95"/>
      <c r="G55" s="95"/>
      <c r="H55" s="95"/>
      <c r="I55" s="95"/>
      <c r="J55" s="95"/>
      <c r="K55" s="65"/>
      <c r="M55" s="80"/>
      <c r="N55" s="80"/>
      <c r="O55" s="80"/>
      <c r="P55" s="80"/>
      <c r="Q55" s="80"/>
      <c r="R55" s="81"/>
      <c r="S55" s="81"/>
      <c r="T55" s="77"/>
      <c r="U55" s="77"/>
      <c r="V55" s="77"/>
      <c r="W55" s="77"/>
      <c r="X55" s="77"/>
      <c r="Y55" s="77"/>
    </row>
    <row r="56" spans="1:25" s="47" customFormat="1" ht="13.8" x14ac:dyDescent="0.3">
      <c r="A56" s="65"/>
      <c r="B56" s="95"/>
      <c r="C56" s="95"/>
      <c r="D56" s="95"/>
      <c r="E56" s="95"/>
      <c r="F56" s="95"/>
      <c r="G56" s="95"/>
      <c r="H56" s="95"/>
      <c r="I56" s="95"/>
      <c r="J56" s="95"/>
      <c r="K56" s="65"/>
      <c r="M56" s="80"/>
      <c r="N56" s="80"/>
      <c r="O56"/>
      <c r="P56" s="80"/>
      <c r="Q56" s="80"/>
      <c r="R56" s="81"/>
      <c r="S56" s="81"/>
      <c r="T56" s="77"/>
      <c r="U56" s="77"/>
      <c r="V56" s="77"/>
      <c r="W56" s="77"/>
      <c r="X56" s="77"/>
      <c r="Y56" s="77"/>
    </row>
    <row r="57" spans="1:25" s="47" customFormat="1" ht="13.8" x14ac:dyDescent="0.3">
      <c r="A57" s="65"/>
      <c r="B57" s="65"/>
      <c r="C57" s="65"/>
      <c r="D57" s="65"/>
      <c r="F57" s="92"/>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8"/>
      <c r="P59" s="80"/>
      <c r="Q59" s="80"/>
      <c r="R59" s="81"/>
      <c r="S59" s="81"/>
      <c r="T59" s="77"/>
      <c r="U59" s="77"/>
      <c r="V59" s="77"/>
      <c r="W59" s="77"/>
      <c r="X59" s="77"/>
      <c r="Y59" s="77"/>
    </row>
    <row r="60" spans="1:25" s="47" customFormat="1" ht="13.8" x14ac:dyDescent="0.3">
      <c r="A60" s="65"/>
      <c r="B60" s="65" t="s">
        <v>61</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7" t="s">
        <v>78</v>
      </c>
      <c r="G61" s="90"/>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10</v>
      </c>
      <c r="C1" s="45" t="s">
        <v>9</v>
      </c>
      <c r="D1" s="43"/>
      <c r="E1" s="43"/>
      <c r="F1" s="44" t="s">
        <v>23</v>
      </c>
      <c r="G1" s="46">
        <f>SUM(M:M)</f>
        <v>1</v>
      </c>
      <c r="H1" s="43"/>
      <c r="I1" s="43"/>
      <c r="J1" s="43"/>
      <c r="K1" s="43"/>
      <c r="M1" s="48" t="s">
        <v>24</v>
      </c>
      <c r="N1" s="48" t="s">
        <v>25</v>
      </c>
      <c r="O1" s="48" t="s">
        <v>26</v>
      </c>
      <c r="P1" s="48" t="s">
        <v>26</v>
      </c>
      <c r="Q1" s="48" t="s">
        <v>26</v>
      </c>
      <c r="R1" s="48" t="s">
        <v>27</v>
      </c>
      <c r="S1" s="67" t="s">
        <v>28</v>
      </c>
      <c r="T1" s="68" t="s">
        <v>29</v>
      </c>
      <c r="W1" s="49" t="s">
        <v>30</v>
      </c>
      <c r="X1" s="50">
        <f>SUM(M:M)</f>
        <v>1</v>
      </c>
    </row>
    <row r="2" spans="1:24" s="47" customFormat="1" x14ac:dyDescent="0.3">
      <c r="A2" s="43"/>
      <c r="B2" s="44" t="s">
        <v>11</v>
      </c>
      <c r="C2" s="45" t="s">
        <v>12</v>
      </c>
      <c r="D2" s="43"/>
      <c r="E2" s="43"/>
      <c r="F2" s="44" t="s">
        <v>13</v>
      </c>
      <c r="G2" s="45" t="s">
        <v>73</v>
      </c>
      <c r="H2" s="43"/>
      <c r="I2" s="43"/>
      <c r="J2" s="43"/>
      <c r="K2" s="43"/>
      <c r="M2" s="51" t="s">
        <v>31</v>
      </c>
      <c r="N2" s="51" t="s">
        <v>31</v>
      </c>
      <c r="O2" s="51" t="s">
        <v>25</v>
      </c>
      <c r="P2" s="51" t="s">
        <v>25</v>
      </c>
      <c r="Q2" s="51" t="s">
        <v>25</v>
      </c>
      <c r="R2" s="51" t="s">
        <v>31</v>
      </c>
      <c r="S2" s="69" t="s">
        <v>31</v>
      </c>
      <c r="T2" s="70"/>
      <c r="W2" s="49" t="s">
        <v>32</v>
      </c>
      <c r="X2" s="50">
        <f>SUM(N:N)</f>
        <v>0</v>
      </c>
    </row>
    <row r="3" spans="1:24" s="47" customFormat="1" x14ac:dyDescent="0.3">
      <c r="A3" s="43"/>
      <c r="B3" s="44" t="s">
        <v>0</v>
      </c>
      <c r="C3" s="52" t="s">
        <v>33</v>
      </c>
      <c r="D3" s="43"/>
      <c r="E3" s="43"/>
      <c r="F3" s="44" t="s">
        <v>1</v>
      </c>
      <c r="G3" s="45" t="s">
        <v>34</v>
      </c>
      <c r="H3" s="43"/>
      <c r="I3" s="43"/>
      <c r="J3" s="43"/>
      <c r="K3" s="43"/>
      <c r="M3" s="51"/>
      <c r="N3" s="51"/>
      <c r="O3" s="51"/>
      <c r="P3" s="51"/>
      <c r="Q3" s="51"/>
      <c r="R3" s="51"/>
      <c r="S3" s="69"/>
      <c r="T3" s="70"/>
      <c r="W3" s="49" t="s">
        <v>35</v>
      </c>
      <c r="X3" s="50">
        <f>SUM(O:O)</f>
        <v>0</v>
      </c>
    </row>
    <row r="4" spans="1:24" s="47" customFormat="1" x14ac:dyDescent="0.3">
      <c r="A4" s="43"/>
      <c r="B4" s="44" t="s">
        <v>36</v>
      </c>
      <c r="C4" s="46"/>
      <c r="D4" s="43"/>
      <c r="E4" s="43"/>
      <c r="F4" s="44" t="s">
        <v>37</v>
      </c>
      <c r="G4" s="45" t="s">
        <v>70</v>
      </c>
      <c r="H4" s="43"/>
      <c r="I4" s="43"/>
      <c r="J4" s="43"/>
      <c r="K4" s="43"/>
      <c r="M4" s="51"/>
      <c r="N4" s="51"/>
      <c r="O4" s="51"/>
      <c r="P4" s="51"/>
      <c r="Q4" s="53"/>
      <c r="R4" s="54"/>
      <c r="S4" s="71"/>
      <c r="T4" s="70"/>
      <c r="W4" s="49" t="s">
        <v>35</v>
      </c>
      <c r="X4" s="50">
        <f>SUM(P:P)</f>
        <v>0</v>
      </c>
    </row>
    <row r="5" spans="1:24" s="47" customFormat="1" x14ac:dyDescent="0.3">
      <c r="A5" s="43"/>
      <c r="B5" s="44" t="s">
        <v>39</v>
      </c>
      <c r="C5" s="46" t="s">
        <v>48</v>
      </c>
      <c r="D5" s="43"/>
      <c r="E5" s="44"/>
      <c r="F5" s="43"/>
      <c r="G5" s="43"/>
      <c r="H5" s="43"/>
      <c r="I5" s="43"/>
      <c r="J5" s="43"/>
      <c r="K5" s="43"/>
      <c r="M5" s="51"/>
      <c r="N5" s="51"/>
      <c r="O5" s="51"/>
      <c r="P5" s="51"/>
      <c r="Q5" s="53"/>
      <c r="R5" s="54"/>
      <c r="S5" s="71"/>
      <c r="T5" s="70"/>
      <c r="W5" s="49" t="s">
        <v>35</v>
      </c>
      <c r="X5" s="50">
        <f>SUM(Q:Q)</f>
        <v>0</v>
      </c>
    </row>
    <row r="6" spans="1:24" s="47" customFormat="1" x14ac:dyDescent="0.3">
      <c r="A6" s="43"/>
      <c r="B6" s="43" t="s">
        <v>14</v>
      </c>
      <c r="C6" s="55"/>
      <c r="D6" s="43"/>
      <c r="E6" s="43"/>
      <c r="F6" s="43"/>
      <c r="G6" s="43"/>
      <c r="H6" s="43"/>
      <c r="I6" s="43"/>
      <c r="J6" s="43"/>
      <c r="K6" s="43"/>
      <c r="M6" s="51"/>
      <c r="N6" s="51"/>
      <c r="O6" s="51"/>
      <c r="P6" s="51"/>
      <c r="Q6" s="53"/>
      <c r="R6" s="54"/>
      <c r="S6" s="71"/>
      <c r="T6" s="70"/>
      <c r="W6" s="49" t="s">
        <v>40</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41</v>
      </c>
      <c r="X7" s="50">
        <f>SUM(S:S)</f>
        <v>0</v>
      </c>
    </row>
    <row r="8" spans="1:24" s="4" customFormat="1" x14ac:dyDescent="0.3">
      <c r="A8" s="56"/>
      <c r="B8" s="47"/>
      <c r="C8" s="47"/>
      <c r="D8" s="47"/>
      <c r="E8" s="49" t="s">
        <v>10</v>
      </c>
      <c r="F8" s="50" t="str">
        <f>$C$1</f>
        <v>R. Abbott</v>
      </c>
      <c r="G8" s="47"/>
      <c r="H8" s="57"/>
      <c r="I8" s="49" t="s">
        <v>15</v>
      </c>
      <c r="J8" s="58" t="str">
        <f>$G$2</f>
        <v>AA-SM-008-004</v>
      </c>
      <c r="K8" s="59"/>
      <c r="L8" s="60"/>
      <c r="M8" s="51"/>
      <c r="N8" s="51"/>
      <c r="O8" s="51"/>
      <c r="P8" s="51"/>
      <c r="Q8" s="5"/>
      <c r="R8" s="5"/>
      <c r="S8" s="5"/>
      <c r="T8" s="5"/>
    </row>
    <row r="9" spans="1:24" s="4" customFormat="1" x14ac:dyDescent="0.3">
      <c r="A9" s="47"/>
      <c r="B9" s="47"/>
      <c r="C9" s="47"/>
      <c r="D9" s="47"/>
      <c r="E9" s="49" t="s">
        <v>11</v>
      </c>
      <c r="F9" s="57" t="str">
        <f>$C$2</f>
        <v xml:space="preserve"> </v>
      </c>
      <c r="G9" s="47"/>
      <c r="H9" s="57"/>
      <c r="I9" s="49" t="s">
        <v>16</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17</v>
      </c>
      <c r="J10" s="50" t="str">
        <f>L10&amp;" of "&amp;$G$1</f>
        <v>1 of 1</v>
      </c>
      <c r="K10" s="57"/>
      <c r="L10" s="60">
        <f>SUM($M$1:M9)</f>
        <v>1</v>
      </c>
      <c r="M10" s="51"/>
      <c r="N10" s="51"/>
      <c r="O10" s="51"/>
      <c r="P10" s="51"/>
      <c r="Q10" s="5"/>
      <c r="R10" s="5"/>
      <c r="S10" s="5"/>
      <c r="T10" s="5"/>
    </row>
    <row r="11" spans="1:24" s="4" customFormat="1" x14ac:dyDescent="0.3">
      <c r="E11" s="49" t="s">
        <v>42</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CYLINDER ON A CYLINDER PARALLEL AXIS</v>
      </c>
      <c r="I12" s="8"/>
      <c r="J12" s="7"/>
      <c r="M12" s="5"/>
      <c r="N12" s="5"/>
      <c r="O12" s="5"/>
      <c r="P12" s="5"/>
      <c r="Q12" s="5"/>
      <c r="R12" s="5"/>
      <c r="S12" s="5"/>
      <c r="T12" s="5"/>
    </row>
    <row r="13" spans="1:24" ht="13.5" customHeight="1" x14ac:dyDescent="0.3">
      <c r="A13" s="9"/>
      <c r="B13" s="93" t="s">
        <v>67</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J15" s="16"/>
      <c r="K15" s="16"/>
    </row>
    <row r="16" spans="1:24" x14ac:dyDescent="0.3">
      <c r="A16" s="20"/>
      <c r="B16" s="21"/>
      <c r="C16" s="13"/>
      <c r="D16" s="13"/>
      <c r="E16" s="13"/>
      <c r="F16" s="3" t="s">
        <v>71</v>
      </c>
      <c r="G16" s="24" t="s">
        <v>2</v>
      </c>
      <c r="H16" s="12"/>
      <c r="I16" s="13"/>
      <c r="J16" s="13"/>
      <c r="K16" s="13"/>
    </row>
    <row r="17" spans="1:28" x14ac:dyDescent="0.3">
      <c r="A17" s="3"/>
      <c r="B17" s="3"/>
      <c r="C17" s="22"/>
      <c r="D17" s="12"/>
      <c r="E17" s="13"/>
      <c r="F17" s="3" t="s">
        <v>18</v>
      </c>
      <c r="G17" s="29">
        <v>28600000</v>
      </c>
      <c r="H17" s="12" t="s">
        <v>6</v>
      </c>
      <c r="I17" s="13" t="s">
        <v>8</v>
      </c>
      <c r="J17" s="13"/>
      <c r="K17" s="13"/>
    </row>
    <row r="18" spans="1:28" x14ac:dyDescent="0.3">
      <c r="A18" s="13"/>
      <c r="B18" s="3"/>
      <c r="C18" s="22"/>
      <c r="D18" s="12"/>
      <c r="E18" s="13"/>
      <c r="F18" s="3" t="s">
        <v>19</v>
      </c>
      <c r="G18" s="32">
        <v>0.25</v>
      </c>
      <c r="H18" s="12"/>
      <c r="I18" s="13" t="s">
        <v>5</v>
      </c>
      <c r="J18" s="13"/>
      <c r="K18" s="13"/>
    </row>
    <row r="19" spans="1:28" x14ac:dyDescent="0.3">
      <c r="A19" s="13"/>
      <c r="B19" s="3"/>
      <c r="C19" s="22"/>
      <c r="D19" s="12"/>
      <c r="E19" s="13"/>
      <c r="F19" s="3" t="s">
        <v>68</v>
      </c>
      <c r="G19" s="30">
        <v>3</v>
      </c>
      <c r="H19" s="13" t="s">
        <v>7</v>
      </c>
      <c r="I19" s="12" t="s">
        <v>4</v>
      </c>
      <c r="J19" s="13"/>
      <c r="K19" s="13"/>
    </row>
    <row r="20" spans="1:28" x14ac:dyDescent="0.3">
      <c r="A20" s="13"/>
      <c r="B20" s="3"/>
      <c r="C20" s="22"/>
      <c r="D20" s="12"/>
    </row>
    <row r="21" spans="1:28" x14ac:dyDescent="0.3">
      <c r="A21" s="13"/>
      <c r="B21" s="3"/>
      <c r="C21" s="22"/>
      <c r="D21" s="12"/>
      <c r="E21" s="13"/>
      <c r="F21" s="3" t="s">
        <v>72</v>
      </c>
      <c r="G21" s="24" t="s">
        <v>2</v>
      </c>
      <c r="H21" s="12"/>
      <c r="I21" s="13"/>
      <c r="J21" s="13"/>
      <c r="K21" s="13"/>
    </row>
    <row r="22" spans="1:28" x14ac:dyDescent="0.3">
      <c r="A22" s="13"/>
      <c r="B22" s="3"/>
      <c r="C22" s="22"/>
      <c r="D22" s="12"/>
      <c r="E22" s="13"/>
      <c r="F22" s="3" t="s">
        <v>20</v>
      </c>
      <c r="G22" s="29">
        <v>28600000</v>
      </c>
      <c r="H22" s="12" t="s">
        <v>6</v>
      </c>
      <c r="I22" s="13" t="s">
        <v>22</v>
      </c>
      <c r="J22" s="13"/>
      <c r="K22" s="13"/>
    </row>
    <row r="23" spans="1:28" x14ac:dyDescent="0.3">
      <c r="A23" s="13"/>
      <c r="B23" s="3"/>
      <c r="C23" s="22"/>
      <c r="D23" s="12"/>
      <c r="E23" s="13"/>
      <c r="F23" s="3" t="s">
        <v>21</v>
      </c>
      <c r="G23" s="30">
        <v>0.25</v>
      </c>
      <c r="H23" s="12"/>
      <c r="I23" s="13" t="s">
        <v>5</v>
      </c>
      <c r="J23" s="13"/>
      <c r="K23" s="13"/>
    </row>
    <row r="24" spans="1:28" x14ac:dyDescent="0.3">
      <c r="A24" s="13"/>
      <c r="B24" s="3"/>
      <c r="C24" s="22"/>
      <c r="D24" s="12"/>
      <c r="E24" s="13"/>
      <c r="F24" s="3" t="s">
        <v>69</v>
      </c>
      <c r="G24" s="30">
        <v>0.5</v>
      </c>
      <c r="H24" s="13" t="s">
        <v>7</v>
      </c>
      <c r="I24" s="12" t="s">
        <v>4</v>
      </c>
      <c r="J24" s="13"/>
      <c r="K24" s="13"/>
    </row>
    <row r="25" spans="1:28" x14ac:dyDescent="0.3">
      <c r="A25" s="13"/>
      <c r="B25" s="3"/>
      <c r="C25" s="22"/>
      <c r="D25" s="12"/>
      <c r="E25" s="13"/>
      <c r="K25" s="13"/>
    </row>
    <row r="26" spans="1:28" x14ac:dyDescent="0.3">
      <c r="A26" s="13"/>
      <c r="B26" s="3"/>
      <c r="C26" s="22"/>
      <c r="D26" s="12"/>
      <c r="E26" s="13"/>
      <c r="F26" s="25" t="s">
        <v>62</v>
      </c>
      <c r="K26" s="13"/>
    </row>
    <row r="27" spans="1:28" x14ac:dyDescent="0.3">
      <c r="A27" s="13"/>
      <c r="B27" s="3"/>
      <c r="C27" s="22"/>
      <c r="D27" s="12"/>
      <c r="E27" s="13"/>
      <c r="F27" s="3" t="s">
        <v>3</v>
      </c>
      <c r="G27" s="28">
        <v>1000</v>
      </c>
      <c r="H27" s="12" t="s">
        <v>47</v>
      </c>
      <c r="I27" s="13" t="s">
        <v>65</v>
      </c>
      <c r="J27" s="13"/>
      <c r="K27" s="13"/>
    </row>
    <row r="28" spans="1:28" x14ac:dyDescent="0.3">
      <c r="A28" s="13"/>
      <c r="B28" s="3"/>
      <c r="C28" s="22"/>
      <c r="D28" s="12"/>
      <c r="E28" s="13"/>
      <c r="F28" s="13"/>
      <c r="G28" s="13"/>
      <c r="H28" s="13"/>
      <c r="I28" s="13"/>
      <c r="J28" s="13"/>
      <c r="K28" s="13"/>
    </row>
    <row r="29" spans="1:28" x14ac:dyDescent="0.3">
      <c r="A29" s="13"/>
      <c r="B29" s="85" t="s">
        <v>63</v>
      </c>
      <c r="C29" s="22"/>
      <c r="D29" s="12"/>
      <c r="E29" s="13"/>
      <c r="F29" s="13"/>
      <c r="G29" s="13"/>
      <c r="H29" s="13"/>
      <c r="I29" s="13"/>
      <c r="J29" s="13"/>
      <c r="K29" s="13"/>
    </row>
    <row r="30" spans="1:28" x14ac:dyDescent="0.3">
      <c r="A30" s="13"/>
      <c r="B30" s="3" t="s">
        <v>64</v>
      </c>
      <c r="C30" s="6" t="str">
        <f ca="1">[1]!xlv(C32)</f>
        <v>1.6 × √[w × D₁ × D₂ / (D₁ + D₂) × ((1 - ν₁²) / E₁ + (1 - ν₂²) / E₂)]</v>
      </c>
      <c r="D30" s="12"/>
      <c r="E30" s="13"/>
      <c r="F30" s="13"/>
      <c r="G30" s="13"/>
      <c r="H30" s="13"/>
      <c r="I30" s="13"/>
      <c r="J30" s="13"/>
      <c r="K30" s="13"/>
      <c r="U30" s="23"/>
    </row>
    <row r="31" spans="1:28" x14ac:dyDescent="0.3">
      <c r="A31" s="13"/>
      <c r="B31" s="25" t="s">
        <v>46</v>
      </c>
      <c r="C31" s="13" t="str">
        <f>[1]!xln(C32)</f>
        <v>1.6 × √[1000 × 3 × 0.5 / (3 + 0.5) × ((1 - 0.25²) / (2.86E+07) + (1 - 0.25²) / (2.86E+07))]</v>
      </c>
      <c r="F31" s="13"/>
      <c r="X31" s="3"/>
      <c r="Y31" s="24"/>
      <c r="Z31" s="12"/>
      <c r="AA31" s="13"/>
      <c r="AB31" s="13"/>
    </row>
    <row r="32" spans="1:28" x14ac:dyDescent="0.3">
      <c r="A32" s="13"/>
      <c r="B32" s="3" t="s">
        <v>64</v>
      </c>
      <c r="C32" s="88">
        <f>1.6*SQRT(G27*G19*G24/(G19+G24)*((1-G18^2)/G17+(1-G23^2)/G22))</f>
        <v>8.481041912882634E-3</v>
      </c>
      <c r="D32" s="6" t="s">
        <v>7</v>
      </c>
      <c r="F32" s="13"/>
      <c r="U32" s="26"/>
      <c r="V32" s="27"/>
      <c r="X32" s="3"/>
      <c r="Y32" s="29"/>
      <c r="Z32" s="12"/>
      <c r="AA32" s="13"/>
      <c r="AB32" s="13"/>
    </row>
    <row r="33" spans="1:28" x14ac:dyDescent="0.3">
      <c r="A33" s="13"/>
      <c r="F33" s="13"/>
      <c r="U33" s="29"/>
      <c r="V33" s="27"/>
      <c r="X33" s="3"/>
      <c r="Y33" s="31"/>
      <c r="Z33" s="12"/>
      <c r="AA33" s="13"/>
      <c r="AB33" s="13"/>
    </row>
    <row r="34" spans="1:28" x14ac:dyDescent="0.3">
      <c r="B34" s="86" t="s">
        <v>74</v>
      </c>
      <c r="U34" s="31"/>
      <c r="V34" s="27"/>
    </row>
    <row r="35" spans="1:28" ht="15" x14ac:dyDescent="0.35">
      <c r="A35" s="13"/>
      <c r="B35" s="3" t="s">
        <v>66</v>
      </c>
      <c r="C35" s="6" t="str">
        <f ca="1">[1]!xlv(C37)</f>
        <v>0.798 × √[(w × (D₁ + D₂) / (D₁ × D₂)) / (D₂ × ((1 - ν₁²) / E₁ + (1 - ν₂²) / E₂))]</v>
      </c>
      <c r="D35" s="12"/>
      <c r="U35" s="31"/>
      <c r="V35" s="27"/>
      <c r="X35" s="3"/>
      <c r="Y35" s="24"/>
      <c r="Z35" s="12"/>
      <c r="AA35" s="13"/>
      <c r="AB35" s="13"/>
    </row>
    <row r="36" spans="1:28" x14ac:dyDescent="0.3">
      <c r="A36" s="13"/>
      <c r="B36" s="25" t="s">
        <v>46</v>
      </c>
      <c r="C36" s="13" t="str">
        <f>[1]!xln(C37)</f>
        <v>0.798 × √[(1000 × (3 + 0.5) / (3 × 0.5)) / (0.5 × ((1 - 0.25²) / (2.86E+07) + (1 - 0.25²) / (2.86E+07)))]</v>
      </c>
      <c r="G36" s="13"/>
      <c r="H36" s="13"/>
      <c r="I36" s="13"/>
      <c r="J36" s="13"/>
      <c r="K36" s="13"/>
      <c r="U36" s="31"/>
      <c r="V36" s="27"/>
      <c r="X36" s="3"/>
      <c r="Y36" s="28"/>
      <c r="Z36" s="12"/>
      <c r="AA36" s="13"/>
      <c r="AB36" s="13"/>
    </row>
    <row r="37" spans="1:28" ht="15" x14ac:dyDescent="0.35">
      <c r="A37" s="13"/>
      <c r="B37" s="3" t="s">
        <v>66</v>
      </c>
      <c r="C37" s="87">
        <f>0.798*SQRT((G27*(G19+G24)/(G19*G24))/(G24*((1-G18^2)/G17+(1-G23^2)/G22)))</f>
        <v>212906.3734132917</v>
      </c>
      <c r="D37" s="6" t="s">
        <v>6</v>
      </c>
      <c r="G37" s="13"/>
      <c r="H37" s="13"/>
      <c r="I37" s="13"/>
      <c r="J37" s="13"/>
      <c r="K37" s="13"/>
      <c r="U37" s="29"/>
      <c r="V37" s="27"/>
      <c r="X37" s="3"/>
      <c r="Y37" s="30"/>
      <c r="Z37" s="12"/>
      <c r="AA37" s="13"/>
      <c r="AB37" s="13"/>
    </row>
    <row r="38" spans="1:28" x14ac:dyDescent="0.3">
      <c r="A38" s="13"/>
      <c r="G38" s="13"/>
      <c r="H38" s="13"/>
      <c r="I38" s="13"/>
      <c r="J38" s="13"/>
      <c r="K38" s="13"/>
      <c r="U38" s="31"/>
      <c r="V38" s="27"/>
      <c r="X38" s="3"/>
      <c r="Y38" s="30"/>
      <c r="Z38" s="13"/>
      <c r="AA38" s="12"/>
      <c r="AB38" s="13"/>
    </row>
    <row r="39" spans="1:28" x14ac:dyDescent="0.3">
      <c r="A39" s="13"/>
      <c r="G39" s="13"/>
      <c r="H39" s="13"/>
      <c r="I39" s="13"/>
      <c r="J39" s="13"/>
      <c r="K39" s="13"/>
      <c r="U39" s="25"/>
      <c r="V39" s="27"/>
      <c r="X39" s="3"/>
      <c r="Y39" s="30"/>
      <c r="Z39" s="12"/>
      <c r="AA39" s="13"/>
      <c r="AB39" s="13"/>
    </row>
    <row r="40" spans="1:28" x14ac:dyDescent="0.3">
      <c r="A40" s="13"/>
      <c r="B40" s="3"/>
      <c r="C40" s="3"/>
      <c r="D40" s="12"/>
      <c r="E40" s="13"/>
      <c r="F40" s="13"/>
      <c r="G40" s="13"/>
      <c r="H40" s="13"/>
      <c r="I40" s="13"/>
      <c r="J40" s="13"/>
      <c r="K40" s="13"/>
      <c r="U40" s="32"/>
      <c r="X40" s="3"/>
      <c r="Y40" s="3"/>
      <c r="Z40" s="12"/>
      <c r="AA40" s="13"/>
      <c r="AB40" s="13"/>
    </row>
    <row r="41" spans="1:28" x14ac:dyDescent="0.3">
      <c r="A41" s="13"/>
      <c r="G41" s="13"/>
      <c r="H41" s="13"/>
      <c r="I41" s="13"/>
      <c r="J41" s="13"/>
      <c r="K41" s="13"/>
      <c r="U41" s="32"/>
      <c r="V41" s="27"/>
      <c r="X41" s="3"/>
      <c r="Y41" s="28"/>
      <c r="Z41" s="12"/>
      <c r="AA41" s="13"/>
      <c r="AB41" s="13"/>
    </row>
    <row r="42" spans="1:28" x14ac:dyDescent="0.3">
      <c r="A42" s="13"/>
      <c r="B42" s="3"/>
      <c r="C42" s="31"/>
      <c r="D42" s="12"/>
      <c r="E42" s="13"/>
      <c r="F42" s="13"/>
      <c r="G42" s="13"/>
      <c r="H42" s="13"/>
      <c r="I42" s="13"/>
      <c r="J42" s="13"/>
      <c r="K42" s="13"/>
      <c r="U42" s="25"/>
      <c r="V42" s="27"/>
      <c r="X42" s="3"/>
      <c r="Y42" s="31"/>
      <c r="Z42" s="12"/>
      <c r="AA42" s="13"/>
      <c r="AB42" s="13"/>
    </row>
    <row r="43" spans="1:28" x14ac:dyDescent="0.3">
      <c r="A43" s="13"/>
      <c r="B43" s="3"/>
      <c r="D43" s="33"/>
      <c r="E43" s="13"/>
      <c r="F43" s="13"/>
      <c r="G43" s="13"/>
      <c r="H43" s="13"/>
      <c r="I43" s="13"/>
      <c r="J43" s="13"/>
      <c r="K43" s="13"/>
      <c r="U43" s="31"/>
      <c r="V43" s="27"/>
      <c r="X43" s="3"/>
      <c r="Z43" s="33"/>
      <c r="AA43" s="13"/>
      <c r="AB43" s="13"/>
    </row>
    <row r="44" spans="1:28" x14ac:dyDescent="0.3">
      <c r="B44" s="25"/>
      <c r="C44" s="13"/>
      <c r="X44" s="25"/>
      <c r="Y44" s="13"/>
    </row>
    <row r="45" spans="1:28" x14ac:dyDescent="0.3">
      <c r="A45" s="13"/>
      <c r="B45" s="3"/>
      <c r="C45" s="35"/>
      <c r="D45" s="12"/>
      <c r="E45" s="13"/>
      <c r="G45" s="13"/>
      <c r="H45" s="13"/>
      <c r="I45" s="13"/>
      <c r="J45" s="13"/>
      <c r="K45" s="13"/>
      <c r="U45" s="25"/>
      <c r="V45" s="27"/>
      <c r="X45" s="3"/>
      <c r="Y45" s="35"/>
      <c r="Z45" s="12"/>
      <c r="AA45" s="13"/>
    </row>
    <row r="46" spans="1:28" x14ac:dyDescent="0.3">
      <c r="A46" s="13"/>
      <c r="J46" s="13"/>
      <c r="K46" s="13"/>
      <c r="U46" s="34"/>
      <c r="V46" s="27"/>
    </row>
    <row r="47" spans="1:28" x14ac:dyDescent="0.3">
      <c r="A47" s="13"/>
      <c r="B47" s="37"/>
      <c r="C47" s="38"/>
      <c r="D47" s="12"/>
      <c r="E47" s="13"/>
      <c r="F47" s="13"/>
      <c r="G47" s="13"/>
      <c r="H47" s="13"/>
      <c r="I47" s="13"/>
      <c r="J47" s="13"/>
      <c r="K47" s="13"/>
      <c r="U47" s="25"/>
      <c r="V47" s="27"/>
      <c r="X47" s="37"/>
      <c r="Y47" s="38"/>
      <c r="Z47" s="12"/>
      <c r="AA47" s="13"/>
      <c r="AB47" s="13"/>
    </row>
    <row r="48" spans="1:28" x14ac:dyDescent="0.3">
      <c r="A48" s="13"/>
      <c r="B48" s="3"/>
      <c r="C48" s="3"/>
      <c r="D48" s="12"/>
      <c r="E48" s="13"/>
      <c r="F48" s="13"/>
      <c r="G48" s="13"/>
      <c r="H48" s="13"/>
      <c r="I48" s="13"/>
      <c r="J48" s="13"/>
      <c r="K48" s="13"/>
      <c r="U48" s="36"/>
      <c r="V48" s="27"/>
      <c r="X48" s="3"/>
      <c r="Y48" s="3"/>
      <c r="Z48" s="12"/>
      <c r="AA48" s="13"/>
      <c r="AB48" s="13"/>
    </row>
    <row r="49" spans="1:28" x14ac:dyDescent="0.3">
      <c r="A49" s="13"/>
      <c r="B49" s="3"/>
      <c r="F49" s="13"/>
      <c r="G49" s="13"/>
      <c r="H49" s="13"/>
      <c r="I49" s="13"/>
      <c r="J49" s="13"/>
      <c r="K49" s="13"/>
      <c r="U49" s="25"/>
      <c r="V49" s="27"/>
      <c r="X49" s="3"/>
      <c r="Y49" s="39"/>
      <c r="AB49" s="13"/>
    </row>
    <row r="50" spans="1:28" x14ac:dyDescent="0.3">
      <c r="A50" s="13"/>
      <c r="B50" s="3"/>
      <c r="C50" s="3"/>
      <c r="D50" s="12"/>
      <c r="F50" s="13"/>
      <c r="G50" s="13"/>
      <c r="H50" s="13"/>
      <c r="I50" s="13"/>
      <c r="J50" s="13"/>
      <c r="K50" s="13"/>
      <c r="U50" s="25"/>
      <c r="V50" s="27"/>
      <c r="X50" s="3"/>
      <c r="Y50" s="3"/>
      <c r="Z50" s="12"/>
      <c r="AB50" s="13"/>
    </row>
    <row r="51" spans="1:28" x14ac:dyDescent="0.3">
      <c r="A51" s="40"/>
      <c r="B51" s="3"/>
      <c r="F51" s="13"/>
      <c r="G51" s="13"/>
      <c r="H51" s="13"/>
      <c r="I51" s="13"/>
      <c r="J51" s="13"/>
      <c r="K51" s="13"/>
      <c r="U51" s="41"/>
      <c r="V51" s="27"/>
      <c r="X51" s="3"/>
      <c r="Y51" s="39"/>
      <c r="AB51" s="13"/>
    </row>
    <row r="52" spans="1:28" x14ac:dyDescent="0.3">
      <c r="A52" s="13"/>
      <c r="B52" s="25"/>
      <c r="C52" s="13"/>
      <c r="U52" s="25"/>
      <c r="V52" s="27"/>
      <c r="X52" s="25"/>
      <c r="Y52" s="13"/>
    </row>
    <row r="53" spans="1:28" x14ac:dyDescent="0.3">
      <c r="A53" s="16"/>
      <c r="B53" s="3"/>
      <c r="C53" s="42"/>
      <c r="D53" s="27"/>
      <c r="E53" s="13"/>
      <c r="J53" s="13"/>
      <c r="K53" s="13"/>
      <c r="U53" s="41"/>
      <c r="V53" s="27"/>
      <c r="X53" s="3"/>
      <c r="Y53" s="42"/>
      <c r="Z53" s="27"/>
      <c r="AA53" s="13"/>
    </row>
    <row r="54" spans="1:28" x14ac:dyDescent="0.3">
      <c r="A54" s="16"/>
      <c r="B54" s="3"/>
      <c r="C54" s="3"/>
      <c r="D54" s="12"/>
      <c r="F54" s="13"/>
      <c r="G54" s="13"/>
      <c r="H54" s="13"/>
      <c r="I54" s="13"/>
      <c r="J54" s="13"/>
      <c r="K54" s="16"/>
      <c r="X54" s="3"/>
      <c r="Y54" s="3"/>
      <c r="Z54" s="12"/>
      <c r="AB54" s="13"/>
    </row>
    <row r="55" spans="1:28" x14ac:dyDescent="0.3">
      <c r="A55" s="16"/>
      <c r="B55" s="3"/>
      <c r="C55" s="13"/>
      <c r="E55" s="39"/>
      <c r="F55" s="13"/>
      <c r="G55" s="13"/>
      <c r="H55" s="13"/>
      <c r="I55" s="13"/>
      <c r="J55" s="13"/>
      <c r="K55" s="16"/>
      <c r="X55" s="3"/>
      <c r="Y55" s="13"/>
      <c r="AA55" s="39"/>
      <c r="AB55" s="13"/>
    </row>
    <row r="56" spans="1:28" x14ac:dyDescent="0.3">
      <c r="A56" s="16"/>
      <c r="B56" s="3"/>
      <c r="C56" s="42"/>
      <c r="D56" s="27"/>
      <c r="E56" s="13"/>
      <c r="F56" s="13"/>
      <c r="G56" s="13"/>
      <c r="H56" s="13"/>
      <c r="I56" s="13"/>
      <c r="J56" s="16"/>
      <c r="K56" s="16"/>
      <c r="X56" s="3"/>
      <c r="Y56" s="42"/>
      <c r="Z56" s="27"/>
      <c r="AA56" s="13"/>
      <c r="AB56" s="13"/>
    </row>
    <row r="57" spans="1:28" x14ac:dyDescent="0.3">
      <c r="A57" s="16"/>
      <c r="B57" s="17"/>
      <c r="C57" s="18"/>
      <c r="D57" s="19"/>
      <c r="E57" s="13"/>
      <c r="F57" s="16"/>
      <c r="G57" s="16"/>
      <c r="H57" s="16"/>
      <c r="I57" s="16"/>
      <c r="J57" s="16"/>
      <c r="K57" s="16"/>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49</v>
      </c>
      <c r="G59" s="73"/>
      <c r="H59" s="74"/>
      <c r="I59" s="74"/>
      <c r="J59" s="74"/>
      <c r="K59" s="16"/>
    </row>
    <row r="60" spans="1:28" x14ac:dyDescent="0.3">
      <c r="A60" s="16"/>
      <c r="B60" s="74"/>
      <c r="C60" s="74"/>
      <c r="D60" s="74"/>
      <c r="E60" s="74"/>
      <c r="F60" s="89" t="s">
        <v>75</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2016-03-02T18:29:27Z</dcterms:modified>
  <cp:category>Engineering Spreadsheets;Analysis;AA-SM</cp:category>
  <cp:contentStatus>Released</cp:contentStatus>
</cp:coreProperties>
</file>