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25" i="31" l="1"/>
  <c r="I25" i="31" s="1"/>
  <c r="C21" i="31"/>
  <c r="I22" i="31" s="1"/>
  <c r="AC17" i="31"/>
  <c r="AC16" i="31"/>
  <c r="C19" i="31"/>
  <c r="I24" i="31"/>
  <c r="I21" i="31"/>
  <c r="D45" i="31" l="1"/>
  <c r="I45" i="31"/>
  <c r="I41" i="31"/>
  <c r="D41" i="31"/>
  <c r="D37" i="31"/>
  <c r="I37" i="31"/>
  <c r="B12" i="31"/>
  <c r="C12" i="36"/>
  <c r="D44" i="31"/>
  <c r="D39" i="31"/>
  <c r="I35" i="31"/>
  <c r="I40" i="31"/>
  <c r="D43" i="31"/>
  <c r="D40" i="31"/>
  <c r="I36" i="31"/>
  <c r="D35" i="31"/>
  <c r="D36" i="31"/>
  <c r="I43" i="31"/>
  <c r="I44" i="31"/>
  <c r="I39"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<sst xmlns="http://schemas.openxmlformats.org/spreadsheetml/2006/main" count="124" uniqueCount="80">
  <si>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</si>
  <si>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</si>
  <si>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</si>
  <si>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</si>
  <si>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</si>
  <si>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</si>
  <si>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</si>
  <si>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</si>
  <si>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</si>
  <si>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</si>
  <si>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</si>
  <si>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</si>
  <si>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</si>
  <si>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</si>
  <si>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</si>
  <si>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</si>
  <si>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</si>
  <si>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</si>
  <si>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</si>
  <si>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</si>
  <si>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</si>
  <si>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</si>
  <si>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</si>
  <si>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</si>
  <si>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</si>
  <si>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</si>
  <si>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</si>
  <si>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</si>
  <si>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</si>
  <si>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</si>
  <si>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</si>
  <si>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</si>
  <si>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</si>
  <si>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</si>
  <si>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</si>
  <si>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</si>
  <si>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</si>
  <si>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</si>
  <si>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</si>
  <si>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</si>
  <si>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</si>
  <si>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</si>
  <si>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</si>
  <si>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</si>
  <si>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</si>
  <si>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</si>
  <si>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</si>
  <si>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</si>
  <si>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</si>
  <si>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</si>
  <si>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</si>
  <si>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</si>
  <si>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t>
  </si>
  <si>
    <t>AA-SM-007-060</t>
  </si>
  <si>
    <t>REDUCTION FACTORS DUE TO CLADDING</t>
  </si>
  <si>
    <r>
      <t>σ</t>
    </r>
    <r>
      <rPr>
        <vertAlign val="subscript"/>
        <sz val="10"/>
        <color theme="1"/>
        <rFont val="Calibri"/>
        <family val="2"/>
        <scheme val="minor"/>
      </rPr>
      <t>cl</t>
    </r>
    <r>
      <rPr>
        <sz val="10"/>
        <color theme="1"/>
        <rFont val="Calibri"/>
        <family val="2"/>
        <scheme val="minor"/>
      </rPr>
      <t xml:space="preserve"> =</t>
    </r>
  </si>
  <si>
    <r>
      <t>σ</t>
    </r>
    <r>
      <rPr>
        <vertAlign val="subscript"/>
        <sz val="10"/>
        <color theme="1"/>
        <rFont val="Calibri"/>
        <family val="2"/>
        <scheme val="minor"/>
      </rPr>
      <t>cr</t>
    </r>
    <r>
      <rPr>
        <sz val="10"/>
        <color theme="1"/>
        <rFont val="Calibri"/>
        <family val="2"/>
        <scheme val="minor"/>
      </rPr>
      <t xml:space="preserve"> =</t>
    </r>
  </si>
  <si>
    <r>
      <t>t</t>
    </r>
    <r>
      <rPr>
        <vertAlign val="subscript"/>
        <sz val="10"/>
        <color theme="1"/>
        <rFont val="Calibri"/>
        <family val="2"/>
        <scheme val="minor"/>
      </rPr>
      <t>cl</t>
    </r>
    <r>
      <rPr>
        <sz val="10"/>
        <color theme="1"/>
        <rFont val="Calibri"/>
        <family val="2"/>
        <scheme val="minor"/>
      </rPr>
      <t xml:space="preserve"> =</t>
    </r>
  </si>
  <si>
    <r>
      <t>t</t>
    </r>
    <r>
      <rPr>
        <vertAlign val="subscript"/>
        <sz val="10"/>
        <color theme="1"/>
        <rFont val="Calibri"/>
        <family val="2"/>
        <scheme val="minor"/>
      </rPr>
      <t>pl</t>
    </r>
    <r>
      <rPr>
        <sz val="10"/>
        <color theme="1"/>
        <rFont val="Calibri"/>
        <family val="2"/>
        <scheme val="minor"/>
      </rPr>
      <t xml:space="preserve"> =</t>
    </r>
  </si>
  <si>
    <t>(NACA-TN-3781, 1957)</t>
  </si>
  <si>
    <t>Plate Material =</t>
  </si>
  <si>
    <t>Cladding Material =</t>
  </si>
  <si>
    <t>psi (Buckling Stress of the Panel)</t>
  </si>
  <si>
    <t>in (Total thickness of clad plate)</t>
  </si>
  <si>
    <t>in (Total thickness of clad Material)</t>
  </si>
  <si>
    <t>β =</t>
  </si>
  <si>
    <t>f =</t>
  </si>
  <si>
    <r>
      <t>σ</t>
    </r>
    <r>
      <rPr>
        <vertAlign val="subscript"/>
        <sz val="10"/>
        <color theme="1"/>
        <rFont val="Calibri"/>
        <family val="2"/>
        <scheme val="minor"/>
      </rPr>
      <t>pl</t>
    </r>
    <r>
      <rPr>
        <sz val="10"/>
        <color theme="1"/>
        <rFont val="Calibri"/>
        <family val="2"/>
        <scheme val="minor"/>
      </rPr>
      <t xml:space="preserve"> =</t>
    </r>
  </si>
  <si>
    <t>psi (Yield stress of the clad plate material)</t>
  </si>
  <si>
    <t>Cladding Reduction Factors</t>
  </si>
  <si>
    <t>For Buckling stress &lt; Yield Stress of Clad Plate</t>
  </si>
  <si>
    <t>For Buckling stress &gt; Yield Stress of Clad Plate</t>
  </si>
  <si>
    <t>Short Plate Columns</t>
  </si>
  <si>
    <t>Long Plate Columns</t>
  </si>
  <si>
    <t>Loading</t>
  </si>
  <si>
    <t>Cladding Material Aluminum Alloy</t>
  </si>
  <si>
    <t>Plate material, Core Aluminum Alloy</t>
  </si>
  <si>
    <t>Compression and Shear Panels</t>
  </si>
  <si>
    <t>psi* (Yield Stress of the cladding material)</t>
  </si>
  <si>
    <t>* Yield strength of cladding material based on minimum strength values from available on line material catalogs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</si>
</sst>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vertAlign val="subscript"/>
      <sz val="10"/>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6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7"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0" fontId="21" fillId="0" borderId="0" xfId="2" applyFont="1"/>
    <xf numFmtId="0" fontId="21" fillId="0" borderId="0" xfId="0" applyFont="1" applyAlignment="1">
      <alignment horizontal="right"/>
    </xf>
    <xf numFmtId="164" fontId="21" fillId="0" borderId="0" xfId="1" applyNumberFormat="1" applyFont="1" applyAlignment="1">
      <alignment horizontal="right"/>
    </xf>
    <xf numFmtId="1" fontId="16" fillId="0" borderId="0" xfId="2" applyNumberFormat="1" applyFont="1" applyAlignment="1">
      <alignment horizontal="right"/>
    </xf>
    <xf numFmtId="0" fontId="16" fillId="0" borderId="0" xfId="1" applyFont="1" applyAlignment="1">
      <alignment horizontal="right"/>
    </xf>
    <xf numFmtId="0" fontId="21" fillId="0" borderId="0" xfId="1" applyFont="1" applyAlignment="1">
      <alignment horizontal="left"/>
    </xf>
    <xf numFmtId="0" fontId="16" fillId="0" borderId="0" xfId="2" applyFont="1" applyBorder="1" applyAlignment="1">
      <alignment horizontal="right"/>
    </xf>
    <xf numFmtId="164" fontId="16" fillId="0" borderId="0" xfId="2" applyNumberFormat="1" applyFont="1" applyAlignment="1">
      <alignment horizontal="left"/>
    </xf>
    <xf numFmtId="164" fontId="21" fillId="0" borderId="0" xfId="2" applyNumberFormat="1" applyFont="1" applyAlignment="1">
      <alignment horizontal="right"/>
    </xf>
    <xf numFmtId="0" fontId="16" fillId="0" borderId="0" xfId="2" applyFont="1" applyBorder="1" applyAlignment="1">
      <alignment horizontal="center"/>
    </xf>
    <xf numFmtId="0" fontId="3" fillId="0" borderId="6" xfId="0" applyFont="1" applyBorder="1"/>
    <xf numFmtId="0" fontId="16" fillId="0" borderId="0" xfId="0" applyFont="1" applyBorder="1"/>
    <xf numFmtId="0" fontId="16" fillId="0" borderId="0" xfId="2" applyFont="1" applyBorder="1"/>
    <xf numFmtId="0" fontId="21" fillId="0" borderId="0" xfId="2" applyFont="1" applyBorder="1"/>
    <xf numFmtId="0" fontId="16" fillId="0" borderId="5" xfId="2" applyFont="1" applyBorder="1"/>
    <xf numFmtId="2" fontId="21" fillId="0" borderId="0" xfId="0" applyNumberFormat="1" applyFont="1" applyBorder="1"/>
    <xf numFmtId="0" fontId="16" fillId="0" borderId="5" xfId="0" applyFont="1" applyBorder="1"/>
    <xf numFmtId="167" fontId="16" fillId="0" borderId="0" xfId="0" applyNumberFormat="1" applyFont="1" applyBorder="1" applyAlignment="1"/>
    <xf numFmtId="167" fontId="17" fillId="0" borderId="0" xfId="2" applyNumberFormat="1" applyFont="1" applyBorder="1" applyAlignment="1">
      <alignment horizontal="center"/>
    </xf>
    <xf numFmtId="164" fontId="16" fillId="0" borderId="0" xfId="2" applyNumberFormat="1" applyFont="1" applyBorder="1" applyAlignment="1">
      <alignment horizontal="center"/>
    </xf>
    <xf numFmtId="0" fontId="16" fillId="0" borderId="5" xfId="2" applyFont="1" applyBorder="1" applyAlignment="1"/>
    <xf numFmtId="2" fontId="3" fillId="0" borderId="9" xfId="2" applyNumberFormat="1" applyFont="1" applyBorder="1" applyAlignment="1">
      <alignment horizontal="left"/>
    </xf>
    <xf numFmtId="0" fontId="3" fillId="0" borderId="9" xfId="0" applyFont="1" applyBorder="1"/>
    <xf numFmtId="164" fontId="16" fillId="0" borderId="9" xfId="2" applyNumberFormat="1" applyFont="1" applyBorder="1" applyAlignment="1">
      <alignment horizontal="center"/>
    </xf>
    <xf numFmtId="1" fontId="16" fillId="0" borderId="9" xfId="2" applyNumberFormat="1" applyFont="1" applyBorder="1" applyAlignment="1">
      <alignment horizontal="right"/>
    </xf>
    <xf numFmtId="0" fontId="16" fillId="0" borderId="10" xfId="2" applyFont="1" applyBorder="1" applyAlignment="1"/>
    <xf numFmtId="0" fontId="3" fillId="0" borderId="3" xfId="0" applyFont="1" applyBorder="1"/>
    <xf numFmtId="0" fontId="3" fillId="0" borderId="4" xfId="0" applyFont="1" applyBorder="1" applyAlignment="1">
      <alignment horizontal="right"/>
    </xf>
    <xf numFmtId="0" fontId="16" fillId="0" borderId="4" xfId="0" applyFont="1" applyBorder="1" applyAlignment="1">
      <alignment horizontal="right"/>
    </xf>
    <xf numFmtId="2" fontId="3" fillId="0" borderId="8" xfId="2" applyNumberFormat="1" applyFont="1" applyBorder="1" applyAlignment="1">
      <alignment horizontal="right"/>
    </xf>
    <xf numFmtId="2" fontId="3" fillId="0" borderId="6" xfId="2" applyNumberFormat="1" applyFont="1" applyBorder="1" applyAlignment="1">
      <alignment horizontal="center"/>
    </xf>
    <xf numFmtId="164" fontId="16" fillId="0" borderId="6" xfId="2" applyNumberFormat="1" applyFont="1" applyBorder="1" applyAlignment="1">
      <alignment horizontal="center"/>
    </xf>
    <xf numFmtId="167" fontId="16" fillId="0" borderId="6" xfId="2" applyNumberFormat="1" applyFont="1" applyBorder="1" applyAlignment="1">
      <alignment horizontal="right"/>
    </xf>
    <xf numFmtId="0" fontId="16" fillId="0" borderId="7" xfId="2" applyFont="1" applyBorder="1"/>
    <xf numFmtId="0" fontId="16" fillId="0" borderId="6" xfId="2" applyFont="1" applyBorder="1"/>
    <xf numFmtId="167" fontId="3" fillId="0" borderId="9" xfId="0" applyNumberFormat="1" applyFont="1" applyBorder="1"/>
    <xf numFmtId="0" fontId="16" fillId="0" borderId="10" xfId="2" applyFont="1" applyBorder="1"/>
    <xf numFmtId="0" fontId="3" fillId="0" borderId="7" xfId="0" applyFont="1" applyBorder="1"/>
    <xf numFmtId="0" fontId="16" fillId="0" borderId="9" xfId="2" applyFont="1" applyBorder="1"/>
    <xf numFmtId="0" fontId="17" fillId="0" borderId="3" xfId="2" applyFont="1" applyBorder="1"/>
    <xf numFmtId="0" fontId="17" fillId="0" borderId="6" xfId="2" applyFont="1" applyBorder="1" applyAlignment="1">
      <alignment horizontal="right"/>
    </xf>
    <xf numFmtId="0" fontId="17" fillId="0" borderId="3" xfId="2" applyFont="1" applyBorder="1" applyAlignment="1"/>
    <xf numFmtId="0" fontId="17" fillId="0" borderId="6" xfId="0" applyFont="1" applyBorder="1" applyAlignment="1"/>
    <xf numFmtId="0" fontId="17" fillId="0" borderId="6" xfId="2" applyFont="1" applyBorder="1" applyAlignment="1"/>
    <xf numFmtId="0" fontId="5" fillId="0" borderId="3" xfId="0" applyFont="1" applyBorder="1"/>
    <xf numFmtId="0" fontId="5" fillId="0" borderId="6" xfId="0" applyFont="1" applyBorder="1"/>
    <xf numFmtId="0" fontId="5" fillId="0" borderId="4" xfId="0" applyFont="1" applyBorder="1"/>
    <xf numFmtId="0" fontId="5" fillId="0" borderId="0" xfId="0" applyFont="1" applyBorder="1"/>
    <xf numFmtId="0" fontId="17" fillId="0" borderId="0" xfId="1" applyFont="1"/>
    <xf numFmtId="2" fontId="3" fillId="0" borderId="3" xfId="2" applyNumberFormat="1" applyFont="1"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left"/>
    </xf>
    <xf numFmtId="0" fontId="5" fillId="0" borderId="6"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5" xfId="0" applyFont="1" applyBorder="1" applyAlignment="1">
      <alignment horizontal="left"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10" xfId="2" applyFont="1" applyBorder="1" applyAlignment="1">
      <alignment horizontal="center" vertical="center"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709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8" customWidth="1"/>
    <col min="18" max="19" width="5.33203125" style="69" customWidth="1"/>
    <col min="20" max="25" width="9.109375" style="71"/>
    <col min="26" max="16384" width="9.109375" style="20"/>
  </cols>
  <sheetData>
    <row r="1" spans="1:25" s="5" customFormat="1" ht="13.8" x14ac:dyDescent="0.3">
      <c r="A1" s="1"/>
      <c r="B1" s="2" t="s">
        <v>1</v>
      </c>
      <c r="C1" s="3" t="s">
        <v>0</v>
      </c>
      <c r="D1" s="1"/>
      <c r="E1" s="1"/>
      <c r="F1" s="2" t="s">
        <v>11</v>
      </c>
      <c r="G1" s="4"/>
      <c r="H1" s="1"/>
      <c r="I1" s="1"/>
      <c r="J1" s="1"/>
      <c r="K1" s="1"/>
      <c r="M1" s="64"/>
      <c r="N1" s="64"/>
      <c r="O1" s="64"/>
      <c r="P1" s="64"/>
      <c r="Q1" s="64"/>
      <c r="R1" s="64"/>
      <c r="S1" s="64"/>
      <c r="T1" s="65"/>
      <c r="U1" s="65"/>
      <c r="V1" s="65"/>
      <c r="W1" s="66"/>
      <c r="X1" s="67"/>
      <c r="Y1" s="65"/>
    </row>
    <row r="2" spans="1:25" s="5" customFormat="1" ht="13.8" x14ac:dyDescent="0.3">
      <c r="A2" s="1"/>
      <c r="B2" s="2" t="s">
        <v>2</v>
      </c>
      <c r="C2" s="3" t="s">
        <v>10</v>
      </c>
      <c r="D2" s="1"/>
      <c r="E2" s="1"/>
      <c r="F2" s="2" t="s">
        <v>5</v>
      </c>
      <c r="G2" s="3"/>
      <c r="H2" s="1"/>
      <c r="I2" s="1"/>
      <c r="J2" s="1"/>
      <c r="K2" s="1"/>
      <c r="M2" s="64"/>
      <c r="N2" s="64"/>
      <c r="O2" s="64"/>
      <c r="P2" s="64"/>
      <c r="Q2" s="64"/>
      <c r="R2" s="64"/>
      <c r="S2" s="64"/>
      <c r="T2" s="65"/>
      <c r="U2" s="65"/>
      <c r="V2" s="65"/>
      <c r="W2" s="66"/>
      <c r="X2" s="67"/>
      <c r="Y2" s="65"/>
    </row>
    <row r="3" spans="1:25" s="5" customFormat="1" ht="13.8" x14ac:dyDescent="0.3">
      <c r="A3" s="1"/>
      <c r="B3" s="2" t="s">
        <v>3</v>
      </c>
      <c r="C3" s="10"/>
      <c r="D3" s="1"/>
      <c r="E3" s="1"/>
      <c r="F3" s="2" t="s">
        <v>4</v>
      </c>
      <c r="G3" s="3"/>
      <c r="H3" s="1"/>
      <c r="I3" s="1"/>
      <c r="J3" s="1"/>
      <c r="K3" s="1"/>
      <c r="M3" s="64"/>
      <c r="N3" s="64"/>
      <c r="O3" s="64"/>
      <c r="P3" s="64"/>
      <c r="Q3" s="64"/>
      <c r="R3" s="64"/>
      <c r="S3" s="64"/>
      <c r="T3" s="65"/>
      <c r="U3" s="65"/>
      <c r="V3" s="65"/>
      <c r="W3" s="66"/>
      <c r="X3" s="67"/>
      <c r="Y3" s="65"/>
    </row>
    <row r="4" spans="1:25" s="5" customFormat="1" ht="13.8" x14ac:dyDescent="0.3">
      <c r="A4" s="1"/>
      <c r="B4" s="2" t="s">
        <v>24</v>
      </c>
      <c r="C4" s="4"/>
      <c r="D4" s="1"/>
      <c r="E4" s="1"/>
      <c r="F4" s="2" t="s">
        <v>25</v>
      </c>
      <c r="G4" s="3" t="s">
        <v>26</v>
      </c>
      <c r="H4" s="1"/>
      <c r="I4" s="1"/>
      <c r="J4" s="1"/>
      <c r="K4" s="1"/>
      <c r="M4" s="64"/>
      <c r="N4" s="64"/>
      <c r="O4" s="64"/>
      <c r="P4" s="64"/>
      <c r="Q4" s="68"/>
      <c r="R4" s="69"/>
      <c r="S4" s="69"/>
      <c r="T4" s="65"/>
      <c r="U4" s="65"/>
      <c r="V4" s="65"/>
      <c r="W4" s="66"/>
      <c r="X4" s="67"/>
      <c r="Y4" s="65"/>
    </row>
    <row r="5" spans="1:25" s="5" customFormat="1" ht="13.8" x14ac:dyDescent="0.3">
      <c r="A5" s="1"/>
      <c r="B5" s="2" t="s">
        <v>27</v>
      </c>
      <c r="C5" s="4"/>
      <c r="D5" s="1"/>
      <c r="E5" s="2"/>
      <c r="F5" s="1"/>
      <c r="G5" s="1"/>
      <c r="H5" s="1"/>
      <c r="I5" s="1"/>
      <c r="J5" s="1"/>
      <c r="K5" s="1"/>
      <c r="M5" s="64"/>
      <c r="N5" s="64"/>
      <c r="O5" s="64"/>
      <c r="P5" s="64"/>
      <c r="Q5" s="68"/>
      <c r="R5" s="69"/>
      <c r="S5" s="69"/>
      <c r="T5" s="65"/>
      <c r="U5" s="65"/>
      <c r="V5" s="65"/>
      <c r="W5" s="66"/>
      <c r="X5" s="67"/>
      <c r="Y5" s="65"/>
    </row>
    <row r="6" spans="1:25" s="5" customFormat="1" ht="13.8" x14ac:dyDescent="0.3">
      <c r="A6" s="1"/>
      <c r="B6" s="1" t="s">
        <v>7</v>
      </c>
      <c r="C6" s="13"/>
      <c r="D6" s="1"/>
      <c r="E6" s="1"/>
      <c r="F6" s="1"/>
      <c r="G6" s="1"/>
      <c r="H6" s="1"/>
      <c r="I6" s="1"/>
      <c r="J6" s="1"/>
      <c r="K6" s="1"/>
      <c r="M6" s="64"/>
      <c r="N6" s="64"/>
      <c r="O6" s="64"/>
      <c r="P6" s="64"/>
      <c r="Q6" s="68"/>
      <c r="R6" s="69"/>
      <c r="S6" s="69"/>
      <c r="T6" s="65"/>
      <c r="U6" s="65"/>
      <c r="V6" s="65"/>
      <c r="W6" s="66"/>
      <c r="X6" s="67"/>
      <c r="Y6" s="65"/>
    </row>
    <row r="7" spans="1:25" s="5" customFormat="1" ht="13.8" x14ac:dyDescent="0.3">
      <c r="A7" s="1"/>
      <c r="B7" s="1"/>
      <c r="C7" s="1"/>
      <c r="D7" s="1"/>
      <c r="E7" s="1"/>
      <c r="F7" s="1"/>
      <c r="G7" s="1"/>
      <c r="H7" s="1"/>
      <c r="I7" s="1"/>
      <c r="J7" s="1"/>
      <c r="K7" s="1"/>
      <c r="M7" s="64"/>
      <c r="N7" s="64"/>
      <c r="O7" s="64"/>
      <c r="P7" s="64"/>
      <c r="Q7" s="68"/>
      <c r="R7" s="69"/>
      <c r="S7" s="69"/>
      <c r="T7" s="65"/>
      <c r="U7" s="65"/>
      <c r="V7" s="65"/>
      <c r="W7" s="66"/>
      <c r="X7" s="67"/>
      <c r="Y7" s="65"/>
    </row>
    <row r="8" spans="1:25" s="5" customFormat="1" ht="13.8" x14ac:dyDescent="0.3">
      <c r="A8" s="14"/>
      <c r="E8" s="7"/>
      <c r="F8" s="8"/>
      <c r="H8" s="15"/>
      <c r="I8" s="7"/>
      <c r="J8" s="16"/>
      <c r="K8" s="17"/>
      <c r="L8" s="18"/>
      <c r="M8" s="64"/>
      <c r="N8" s="64"/>
      <c r="O8" s="64"/>
      <c r="P8" s="64"/>
      <c r="Q8" s="68"/>
      <c r="R8" s="69"/>
      <c r="S8" s="69"/>
      <c r="T8" s="65"/>
      <c r="U8" s="65"/>
      <c r="V8" s="65"/>
      <c r="W8" s="65"/>
      <c r="X8" s="65"/>
      <c r="Y8" s="65"/>
    </row>
    <row r="9" spans="1:25" s="5" customFormat="1" ht="13.8" x14ac:dyDescent="0.3">
      <c r="E9" s="7"/>
      <c r="F9" s="15"/>
      <c r="H9" s="15"/>
      <c r="I9" s="7"/>
      <c r="J9" s="17"/>
      <c r="K9" s="17"/>
      <c r="L9" s="18"/>
      <c r="M9" s="64"/>
      <c r="N9" s="64"/>
      <c r="O9" s="64"/>
      <c r="P9" s="64"/>
      <c r="Q9" s="68"/>
      <c r="R9" s="69"/>
      <c r="S9" s="69"/>
      <c r="T9" s="65"/>
      <c r="U9" s="65"/>
      <c r="V9" s="65"/>
      <c r="W9" s="65"/>
      <c r="X9" s="65"/>
      <c r="Y9" s="65"/>
    </row>
    <row r="10" spans="1:25" s="5" customFormat="1" ht="13.8" x14ac:dyDescent="0.3">
      <c r="E10" s="7"/>
      <c r="F10" s="15"/>
      <c r="H10" s="15"/>
      <c r="I10" s="7"/>
      <c r="J10" s="8"/>
      <c r="K10" s="15"/>
      <c r="L10" s="18"/>
      <c r="M10" s="64"/>
      <c r="N10" s="64"/>
      <c r="O10" s="64"/>
      <c r="P10" s="64"/>
      <c r="Q10" s="68"/>
      <c r="R10" s="69"/>
      <c r="S10" s="69"/>
      <c r="T10" s="65"/>
      <c r="U10" s="65"/>
      <c r="V10" s="65"/>
      <c r="W10" s="65"/>
      <c r="X10" s="65"/>
      <c r="Y10" s="65"/>
    </row>
    <row r="11" spans="1:25" s="5" customFormat="1" ht="13.8" x14ac:dyDescent="0.3">
      <c r="E11" s="7"/>
      <c r="F11" s="15"/>
      <c r="I11" s="19"/>
      <c r="J11" s="8"/>
      <c r="M11" s="64"/>
      <c r="N11" s="64"/>
      <c r="O11" s="64"/>
      <c r="P11" s="64"/>
      <c r="Q11" s="64"/>
      <c r="R11" s="64"/>
      <c r="S11" s="64"/>
      <c r="T11" s="65"/>
      <c r="U11" s="65"/>
      <c r="V11" s="65"/>
      <c r="W11" s="65"/>
      <c r="X11" s="65"/>
      <c r="Y11" s="65"/>
    </row>
    <row r="12" spans="1:25" x14ac:dyDescent="0.3">
      <c r="C12" s="21" t="str">
        <f>G4</f>
        <v>IMPORTANT INFORMATION</v>
      </c>
      <c r="M12" s="64"/>
      <c r="N12" s="64"/>
      <c r="O12" s="64"/>
      <c r="P12" s="64"/>
      <c r="Q12" s="70"/>
      <c r="R12" s="70"/>
      <c r="S12" s="70"/>
    </row>
    <row r="13" spans="1:25" s="5" customFormat="1" ht="13.8" x14ac:dyDescent="0.3">
      <c r="M13" s="64"/>
      <c r="N13" s="64"/>
      <c r="O13" s="64"/>
      <c r="P13" s="64"/>
      <c r="Q13" s="64"/>
      <c r="R13" s="64"/>
      <c r="S13" s="64"/>
      <c r="T13" s="65"/>
      <c r="U13" s="65"/>
      <c r="V13" s="65"/>
      <c r="W13" s="65"/>
      <c r="X13" s="65"/>
      <c r="Y13" s="65"/>
    </row>
    <row r="14" spans="1:25" s="5" customFormat="1" ht="13.8" x14ac:dyDescent="0.3">
      <c r="B14" s="22" t="s">
        <v>31</v>
      </c>
      <c r="M14" s="64"/>
      <c r="N14" s="64"/>
      <c r="O14" s="64"/>
      <c r="P14" s="64"/>
      <c r="Q14" s="64"/>
      <c r="R14" s="64"/>
      <c r="S14" s="64"/>
      <c r="T14" s="65"/>
      <c r="U14" s="65"/>
      <c r="V14" s="65"/>
      <c r="W14" s="65"/>
      <c r="X14" s="65"/>
      <c r="Y14" s="65"/>
    </row>
    <row r="15" spans="1:25" s="5" customFormat="1" ht="13.8" x14ac:dyDescent="0.3">
      <c r="A15" s="23"/>
      <c r="K15" s="23"/>
      <c r="M15" s="68"/>
      <c r="N15" s="68"/>
      <c r="O15" s="68"/>
      <c r="P15" s="68"/>
      <c r="Q15" s="68"/>
      <c r="R15" s="69"/>
      <c r="S15" s="69"/>
      <c r="T15" s="65"/>
      <c r="U15" s="65"/>
      <c r="V15" s="65"/>
      <c r="W15" s="65"/>
      <c r="X15" s="65"/>
      <c r="Y15" s="65"/>
    </row>
    <row r="16" spans="1:25" s="5" customFormat="1" ht="12.75" customHeight="1" x14ac:dyDescent="0.3">
      <c r="B16" s="145" t="s">
        <v>38</v>
      </c>
      <c r="C16" s="145"/>
      <c r="D16" s="145"/>
      <c r="E16" s="145"/>
      <c r="F16" s="145"/>
      <c r="G16" s="145"/>
      <c r="H16" s="145"/>
      <c r="I16" s="145"/>
      <c r="J16" s="145"/>
      <c r="M16" s="68"/>
      <c r="N16" s="68"/>
      <c r="O16" s="68"/>
      <c r="P16" s="68"/>
      <c r="Q16" s="68"/>
      <c r="R16" s="69"/>
      <c r="S16" s="69"/>
      <c r="T16" s="65"/>
      <c r="U16" s="65"/>
      <c r="V16" s="65"/>
      <c r="W16" s="65"/>
      <c r="X16" s="65"/>
      <c r="Y16" s="65"/>
    </row>
    <row r="17" spans="1:25" s="5" customFormat="1" ht="13.8" x14ac:dyDescent="0.3">
      <c r="B17" s="145"/>
      <c r="C17" s="145"/>
      <c r="D17" s="145"/>
      <c r="E17" s="145"/>
      <c r="F17" s="145"/>
      <c r="G17" s="145"/>
      <c r="H17" s="145"/>
      <c r="I17" s="145"/>
      <c r="J17" s="145"/>
      <c r="M17" s="68"/>
      <c r="N17" s="68"/>
      <c r="O17" s="68"/>
      <c r="P17" s="68"/>
      <c r="Q17" s="68"/>
      <c r="R17" s="69"/>
      <c r="S17" s="69"/>
      <c r="T17" s="65"/>
      <c r="U17" s="65"/>
      <c r="V17" s="65"/>
      <c r="W17" s="65"/>
      <c r="X17" s="65"/>
      <c r="Y17" s="65"/>
    </row>
    <row r="18" spans="1:25" s="5" customFormat="1" ht="13.8" x14ac:dyDescent="0.3">
      <c r="B18" s="145"/>
      <c r="C18" s="145"/>
      <c r="D18" s="145"/>
      <c r="E18" s="145"/>
      <c r="F18" s="145"/>
      <c r="G18" s="145"/>
      <c r="H18" s="145"/>
      <c r="I18" s="145"/>
      <c r="J18" s="145"/>
      <c r="M18" s="68"/>
      <c r="N18" s="68"/>
      <c r="O18" s="68"/>
      <c r="P18" s="68"/>
      <c r="Q18" s="68"/>
      <c r="R18" s="69"/>
      <c r="S18" s="69"/>
      <c r="T18" s="65"/>
      <c r="U18" s="65"/>
      <c r="V18" s="65"/>
      <c r="W18" s="65"/>
      <c r="X18" s="65"/>
      <c r="Y18" s="65"/>
    </row>
    <row r="19" spans="1:25" s="5" customFormat="1" ht="13.8" x14ac:dyDescent="0.3">
      <c r="B19" s="145"/>
      <c r="C19" s="145"/>
      <c r="D19" s="145"/>
      <c r="E19" s="145"/>
      <c r="F19" s="145"/>
      <c r="G19" s="145"/>
      <c r="H19" s="145"/>
      <c r="I19" s="145"/>
      <c r="J19" s="145"/>
      <c r="M19" s="68"/>
      <c r="N19" s="68"/>
      <c r="O19" s="68"/>
      <c r="P19" s="68"/>
      <c r="Q19" s="68"/>
      <c r="R19" s="69"/>
      <c r="S19" s="69"/>
      <c r="T19" s="65"/>
      <c r="U19" s="65"/>
      <c r="V19" s="65"/>
      <c r="W19" s="65"/>
      <c r="X19" s="65"/>
      <c r="Y19" s="65"/>
    </row>
    <row r="20" spans="1:25" s="5" customFormat="1" ht="12.75" customHeight="1" x14ac:dyDescent="0.3">
      <c r="A20" s="23"/>
      <c r="B20" s="24" t="s">
        <v>36</v>
      </c>
      <c r="C20" s="23"/>
      <c r="D20" s="23"/>
      <c r="E20" s="23"/>
      <c r="F20" s="23"/>
      <c r="G20" s="23"/>
      <c r="H20" s="23"/>
      <c r="I20" s="23"/>
      <c r="J20" s="23"/>
      <c r="K20" s="23"/>
      <c r="M20" s="68"/>
      <c r="N20" s="68"/>
      <c r="O20" s="68"/>
      <c r="P20" s="68"/>
      <c r="Q20" s="68"/>
      <c r="R20" s="69"/>
      <c r="S20" s="69"/>
      <c r="T20" s="65"/>
      <c r="U20" s="65"/>
      <c r="V20" s="65"/>
      <c r="W20" s="65"/>
      <c r="X20" s="65"/>
      <c r="Y20" s="65"/>
    </row>
    <row r="21" spans="1:25" s="5" customFormat="1" ht="13.8" x14ac:dyDescent="0.3">
      <c r="A21" s="23"/>
      <c r="B21" s="24"/>
      <c r="C21" s="23"/>
      <c r="D21" s="23"/>
      <c r="E21" s="23"/>
      <c r="F21" s="23"/>
      <c r="G21" s="23"/>
      <c r="H21" s="23"/>
      <c r="I21" s="23"/>
      <c r="J21" s="23"/>
      <c r="K21" s="23"/>
      <c r="M21" s="68"/>
      <c r="N21" s="68"/>
      <c r="O21" s="68"/>
      <c r="P21" s="68"/>
      <c r="Q21" s="68"/>
      <c r="R21" s="69"/>
      <c r="S21" s="69"/>
      <c r="T21" s="65"/>
      <c r="U21" s="65"/>
      <c r="V21" s="65"/>
      <c r="W21" s="65"/>
      <c r="X21" s="65"/>
      <c r="Y21" s="65"/>
    </row>
    <row r="22" spans="1:25" s="5" customFormat="1" ht="13.8" x14ac:dyDescent="0.3">
      <c r="A22" s="23"/>
      <c r="B22" s="145" t="s">
        <v>39</v>
      </c>
      <c r="C22" s="145"/>
      <c r="D22" s="145"/>
      <c r="E22" s="145"/>
      <c r="F22" s="145"/>
      <c r="G22" s="145"/>
      <c r="H22" s="145"/>
      <c r="I22" s="145"/>
      <c r="J22" s="145"/>
      <c r="K22" s="23"/>
      <c r="M22" s="68"/>
      <c r="N22" s="68"/>
      <c r="O22" s="68"/>
      <c r="P22" s="68"/>
      <c r="Q22" s="68"/>
      <c r="R22" s="69"/>
      <c r="S22" s="69"/>
      <c r="T22" s="65"/>
      <c r="U22" s="65"/>
      <c r="V22" s="65"/>
      <c r="W22" s="65"/>
      <c r="X22" s="65"/>
      <c r="Y22" s="65"/>
    </row>
    <row r="23" spans="1:25" s="5" customFormat="1" ht="13.8" x14ac:dyDescent="0.3">
      <c r="A23" s="23"/>
      <c r="B23" s="145"/>
      <c r="C23" s="145"/>
      <c r="D23" s="145"/>
      <c r="E23" s="145"/>
      <c r="F23" s="145"/>
      <c r="G23" s="145"/>
      <c r="H23" s="145"/>
      <c r="I23" s="145"/>
      <c r="J23" s="145"/>
      <c r="K23" s="23"/>
      <c r="M23" s="68"/>
      <c r="N23" s="68"/>
      <c r="O23" s="68"/>
      <c r="P23" s="68"/>
      <c r="Q23" s="68"/>
      <c r="R23" s="69"/>
      <c r="S23" s="72"/>
      <c r="T23" s="65"/>
      <c r="U23" s="65"/>
      <c r="V23" s="65"/>
      <c r="W23" s="65"/>
      <c r="X23" s="65"/>
      <c r="Y23" s="65"/>
    </row>
    <row r="24" spans="1:25" s="5" customFormat="1" ht="13.8" x14ac:dyDescent="0.3">
      <c r="A24" s="23"/>
      <c r="B24" s="145"/>
      <c r="C24" s="145"/>
      <c r="D24" s="145"/>
      <c r="E24" s="145"/>
      <c r="F24" s="145"/>
      <c r="G24" s="145"/>
      <c r="H24" s="145"/>
      <c r="I24" s="145"/>
      <c r="J24" s="145"/>
      <c r="K24" s="23"/>
      <c r="M24" s="68"/>
      <c r="N24" s="68"/>
      <c r="O24" s="68"/>
      <c r="P24" s="68"/>
      <c r="Q24" s="68"/>
      <c r="R24" s="69"/>
      <c r="S24" s="72"/>
      <c r="T24" s="65"/>
      <c r="U24" s="65"/>
      <c r="V24" s="65"/>
      <c r="W24" s="65"/>
      <c r="X24" s="65"/>
      <c r="Y24" s="65"/>
    </row>
    <row r="25" spans="1:25" s="5" customFormat="1" ht="12.75" customHeight="1" x14ac:dyDescent="0.3">
      <c r="A25" s="23"/>
      <c r="B25" s="74"/>
      <c r="C25" s="74"/>
      <c r="D25" s="74"/>
      <c r="E25" s="74"/>
      <c r="F25" s="90" t="s">
        <v>51</v>
      </c>
      <c r="G25" s="74"/>
      <c r="H25" s="74"/>
      <c r="I25" s="74"/>
      <c r="J25" s="74"/>
      <c r="K25" s="23"/>
      <c r="M25" s="68"/>
      <c r="N25" s="68"/>
      <c r="O25" s="68"/>
      <c r="P25" s="68"/>
      <c r="Q25" s="68"/>
      <c r="R25" s="69"/>
      <c r="S25" s="69"/>
      <c r="T25" s="65"/>
      <c r="U25" s="65"/>
      <c r="V25" s="65"/>
      <c r="W25" s="65"/>
      <c r="X25" s="65"/>
      <c r="Y25" s="65"/>
    </row>
    <row r="26" spans="1:25" s="5" customFormat="1" ht="13.8" x14ac:dyDescent="0.3">
      <c r="A26" s="23"/>
      <c r="B26" s="145" t="s">
        <v>40</v>
      </c>
      <c r="C26" s="145"/>
      <c r="D26" s="145"/>
      <c r="E26" s="145"/>
      <c r="F26" s="145"/>
      <c r="G26" s="145"/>
      <c r="H26" s="145"/>
      <c r="I26" s="145"/>
      <c r="J26" s="145"/>
      <c r="K26" s="23"/>
      <c r="M26" s="68"/>
      <c r="N26" s="68"/>
      <c r="O26" s="68"/>
      <c r="P26" s="68"/>
      <c r="Q26" s="68"/>
      <c r="R26" s="69"/>
      <c r="S26" s="69"/>
      <c r="T26" s="65"/>
      <c r="U26" s="65"/>
      <c r="V26" s="65"/>
      <c r="W26" s="65"/>
      <c r="X26" s="65"/>
      <c r="Y26" s="65"/>
    </row>
    <row r="27" spans="1:25" s="5" customFormat="1" ht="13.8" x14ac:dyDescent="0.3">
      <c r="A27" s="23"/>
      <c r="B27" s="145"/>
      <c r="C27" s="145"/>
      <c r="D27" s="145"/>
      <c r="E27" s="145"/>
      <c r="F27" s="145"/>
      <c r="G27" s="145"/>
      <c r="H27" s="145"/>
      <c r="I27" s="145"/>
      <c r="J27" s="145"/>
      <c r="K27" s="23"/>
      <c r="M27" s="68"/>
      <c r="N27" s="68"/>
      <c r="O27" s="68"/>
      <c r="P27" s="68"/>
      <c r="Q27" s="68"/>
      <c r="R27" s="69"/>
      <c r="S27" s="69"/>
      <c r="T27" s="65"/>
      <c r="U27" s="65"/>
      <c r="V27" s="65"/>
      <c r="W27" s="65"/>
      <c r="X27" s="65"/>
      <c r="Y27" s="65"/>
    </row>
    <row r="28" spans="1:25" s="5" customFormat="1" ht="13.8" x14ac:dyDescent="0.3">
      <c r="A28" s="23"/>
      <c r="B28" s="74"/>
      <c r="C28" s="74"/>
      <c r="D28" s="74"/>
      <c r="E28" s="74"/>
      <c r="F28" s="74"/>
      <c r="G28" s="74"/>
      <c r="H28" s="74"/>
      <c r="I28" s="74"/>
      <c r="J28" s="74"/>
      <c r="K28" s="23"/>
      <c r="M28" s="68"/>
      <c r="N28" s="68"/>
      <c r="O28" s="68"/>
      <c r="P28" s="68"/>
      <c r="Q28" s="68"/>
      <c r="R28" s="69"/>
      <c r="S28" s="69"/>
      <c r="T28" s="65"/>
      <c r="U28" s="65"/>
      <c r="V28" s="65"/>
      <c r="W28" s="65"/>
      <c r="X28" s="65"/>
      <c r="Y28" s="65"/>
    </row>
    <row r="29" spans="1:25" s="5" customFormat="1" ht="13.8" x14ac:dyDescent="0.3">
      <c r="A29" s="23"/>
      <c r="B29" s="145" t="s">
        <v>41</v>
      </c>
      <c r="C29" s="145"/>
      <c r="D29" s="145"/>
      <c r="E29" s="145"/>
      <c r="F29" s="145"/>
      <c r="G29" s="145"/>
      <c r="H29" s="145"/>
      <c r="I29" s="145"/>
      <c r="J29" s="145"/>
      <c r="K29" s="23"/>
      <c r="M29" s="68"/>
      <c r="N29" s="68"/>
      <c r="O29" s="68"/>
      <c r="P29" s="68"/>
      <c r="Q29" s="68"/>
      <c r="R29" s="69"/>
      <c r="S29" s="69"/>
      <c r="T29" s="65"/>
      <c r="U29" s="65"/>
      <c r="V29" s="65"/>
      <c r="W29" s="65"/>
      <c r="X29" s="65"/>
      <c r="Y29" s="65"/>
    </row>
    <row r="30" spans="1:25" s="5" customFormat="1" ht="13.8" x14ac:dyDescent="0.3">
      <c r="A30" s="23"/>
      <c r="B30" s="145"/>
      <c r="C30" s="145"/>
      <c r="D30" s="145"/>
      <c r="E30" s="145"/>
      <c r="F30" s="145"/>
      <c r="G30" s="145"/>
      <c r="H30" s="145"/>
      <c r="I30" s="145"/>
      <c r="J30" s="145"/>
      <c r="K30" s="23"/>
      <c r="M30" s="68"/>
      <c r="N30" s="68"/>
      <c r="O30" s="68"/>
      <c r="P30" s="68"/>
      <c r="Q30" s="68"/>
      <c r="R30" s="69"/>
      <c r="S30" s="69"/>
      <c r="T30" s="65"/>
      <c r="U30" s="65"/>
      <c r="V30" s="65"/>
      <c r="W30" s="65"/>
      <c r="X30" s="65"/>
      <c r="Y30" s="65"/>
    </row>
    <row r="31" spans="1:25" s="5" customFormat="1" ht="12.75" customHeight="1" x14ac:dyDescent="0.3">
      <c r="A31" s="23"/>
      <c r="B31" s="145"/>
      <c r="C31" s="145"/>
      <c r="D31" s="145"/>
      <c r="E31" s="145"/>
      <c r="F31" s="145"/>
      <c r="G31" s="145"/>
      <c r="H31" s="145"/>
      <c r="I31" s="145"/>
      <c r="J31" s="145"/>
      <c r="K31" s="23"/>
      <c r="M31" s="68"/>
      <c r="N31" s="68"/>
      <c r="O31" s="68"/>
      <c r="P31" s="68"/>
      <c r="Q31" s="68"/>
      <c r="R31" s="69"/>
      <c r="S31" s="69"/>
      <c r="T31" s="65"/>
      <c r="U31" s="65"/>
      <c r="V31" s="65"/>
      <c r="W31" s="65"/>
      <c r="X31" s="65"/>
      <c r="Y31" s="65"/>
    </row>
    <row r="32" spans="1:25" s="5" customFormat="1" ht="13.8" x14ac:dyDescent="0.3">
      <c r="A32" s="23"/>
      <c r="B32" s="145"/>
      <c r="C32" s="145"/>
      <c r="D32" s="145"/>
      <c r="E32" s="145"/>
      <c r="F32" s="145"/>
      <c r="G32" s="145"/>
      <c r="H32" s="145"/>
      <c r="I32" s="145"/>
      <c r="J32" s="145"/>
      <c r="K32" s="23"/>
      <c r="M32" s="68"/>
      <c r="N32" s="68"/>
      <c r="O32" s="68"/>
      <c r="P32" s="68"/>
      <c r="Q32" s="68"/>
      <c r="R32" s="69"/>
      <c r="S32" s="69"/>
      <c r="T32" s="65"/>
      <c r="U32" s="65"/>
      <c r="V32" s="65"/>
      <c r="W32" s="65"/>
      <c r="X32" s="65"/>
      <c r="Y32" s="65"/>
    </row>
    <row r="33" spans="1:25" s="5" customFormat="1" ht="12.75" customHeight="1" x14ac:dyDescent="0.3">
      <c r="A33" s="23"/>
      <c r="B33" s="145"/>
      <c r="C33" s="145"/>
      <c r="D33" s="145"/>
      <c r="E33" s="145"/>
      <c r="F33" s="145"/>
      <c r="G33" s="145"/>
      <c r="H33" s="145"/>
      <c r="I33" s="145"/>
      <c r="J33" s="145"/>
      <c r="K33" s="23"/>
      <c r="M33" s="68"/>
      <c r="N33" s="68"/>
      <c r="O33" s="68"/>
      <c r="P33" s="68"/>
      <c r="Q33" s="68"/>
      <c r="R33" s="69"/>
      <c r="S33" s="69"/>
      <c r="T33" s="65"/>
      <c r="U33" s="65"/>
      <c r="V33" s="65"/>
      <c r="W33" s="65"/>
      <c r="X33" s="65"/>
      <c r="Y33" s="65"/>
    </row>
    <row r="34" spans="1:25" s="5" customFormat="1" ht="13.8" x14ac:dyDescent="0.3">
      <c r="A34" s="23"/>
      <c r="B34" s="74"/>
      <c r="C34" s="74"/>
      <c r="D34" s="147" t="s">
        <v>32</v>
      </c>
      <c r="E34" s="147"/>
      <c r="F34" s="147"/>
      <c r="G34" s="147"/>
      <c r="H34" s="147"/>
      <c r="I34" s="74"/>
      <c r="J34" s="74"/>
      <c r="K34" s="23"/>
      <c r="M34" s="68"/>
      <c r="N34" s="68"/>
      <c r="O34" s="68"/>
      <c r="P34" s="68"/>
      <c r="Q34" s="68"/>
      <c r="R34" s="69"/>
      <c r="S34" s="72"/>
      <c r="T34" s="65"/>
      <c r="U34" s="65"/>
      <c r="V34" s="65"/>
      <c r="W34" s="65"/>
      <c r="X34" s="65"/>
      <c r="Y34" s="65"/>
    </row>
    <row r="35" spans="1:25" s="5" customFormat="1" ht="13.8" x14ac:dyDescent="0.3">
      <c r="A35" s="23"/>
      <c r="B35" s="23"/>
      <c r="C35" s="23"/>
      <c r="I35" s="23"/>
      <c r="J35" s="23"/>
      <c r="K35" s="23"/>
      <c r="M35" s="68"/>
      <c r="N35" s="68"/>
      <c r="O35" s="68"/>
      <c r="P35" s="68"/>
      <c r="Q35" s="68"/>
      <c r="R35" s="69"/>
      <c r="S35" s="72"/>
      <c r="T35" s="65"/>
      <c r="U35" s="65"/>
      <c r="V35" s="65"/>
      <c r="W35" s="65"/>
      <c r="X35" s="65"/>
      <c r="Y35" s="65"/>
    </row>
    <row r="36" spans="1:25" s="5" customFormat="1" ht="12.75" customHeight="1" x14ac:dyDescent="0.3">
      <c r="A36" s="23"/>
      <c r="B36" s="24" t="s">
        <v>33</v>
      </c>
      <c r="C36" s="23"/>
      <c r="D36" s="23"/>
      <c r="E36" s="23"/>
      <c r="F36" s="73"/>
      <c r="G36" s="23"/>
      <c r="H36" s="23"/>
      <c r="I36" s="23"/>
      <c r="J36" s="23"/>
      <c r="K36" s="23"/>
      <c r="M36" s="68"/>
      <c r="N36" s="68"/>
      <c r="O36" s="68"/>
      <c r="P36" s="68"/>
      <c r="Q36" s="68"/>
      <c r="R36" s="69"/>
      <c r="S36" s="69"/>
      <c r="T36" s="65"/>
      <c r="U36" s="65"/>
      <c r="V36" s="65"/>
      <c r="W36" s="65"/>
      <c r="X36" s="65"/>
      <c r="Y36" s="65"/>
    </row>
    <row r="37" spans="1:25" s="5" customFormat="1" ht="13.8" x14ac:dyDescent="0.3">
      <c r="A37" s="23"/>
      <c r="B37" s="24"/>
      <c r="C37" s="23"/>
      <c r="D37" s="23"/>
      <c r="E37" s="23"/>
      <c r="F37" s="73"/>
      <c r="G37" s="23"/>
      <c r="H37" s="23"/>
      <c r="I37" s="23"/>
      <c r="J37" s="23"/>
      <c r="K37" s="23"/>
      <c r="M37" s="68"/>
      <c r="N37" s="68"/>
      <c r="O37" s="68"/>
      <c r="P37" s="68"/>
      <c r="Q37" s="68"/>
      <c r="R37" s="69"/>
      <c r="S37" s="69"/>
      <c r="T37" s="65"/>
      <c r="U37" s="65"/>
      <c r="V37" s="65"/>
      <c r="W37" s="65"/>
      <c r="X37" s="65"/>
      <c r="Y37" s="65"/>
    </row>
    <row r="38" spans="1:25" s="5" customFormat="1" ht="13.8" x14ac:dyDescent="0.3">
      <c r="A38" s="23"/>
      <c r="B38" s="145" t="s">
        <v>42</v>
      </c>
      <c r="C38" s="145"/>
      <c r="D38" s="145"/>
      <c r="E38" s="145"/>
      <c r="F38" s="145"/>
      <c r="G38" s="145"/>
      <c r="H38" s="145"/>
      <c r="I38" s="145"/>
      <c r="J38" s="145"/>
      <c r="K38" s="23"/>
      <c r="M38" s="68"/>
      <c r="N38" s="68"/>
      <c r="O38" s="68"/>
      <c r="P38" s="68"/>
      <c r="Q38" s="68"/>
      <c r="R38" s="69"/>
      <c r="S38" s="69"/>
      <c r="T38" s="65"/>
      <c r="U38" s="65"/>
      <c r="V38" s="65"/>
      <c r="W38" s="65"/>
      <c r="X38" s="65"/>
      <c r="Y38" s="65"/>
    </row>
    <row r="39" spans="1:25" s="5" customFormat="1" ht="13.8" x14ac:dyDescent="0.3">
      <c r="A39" s="23"/>
      <c r="B39" s="145"/>
      <c r="C39" s="145"/>
      <c r="D39" s="145"/>
      <c r="E39" s="145"/>
      <c r="F39" s="145"/>
      <c r="G39" s="145"/>
      <c r="H39" s="145"/>
      <c r="I39" s="145"/>
      <c r="J39" s="145"/>
      <c r="K39" s="23"/>
      <c r="M39" s="68"/>
      <c r="N39" s="68"/>
      <c r="O39" s="68"/>
      <c r="P39" s="68"/>
      <c r="Q39" s="68"/>
      <c r="R39" s="69"/>
      <c r="S39" s="69"/>
      <c r="T39" s="65"/>
      <c r="U39" s="65"/>
      <c r="V39" s="65"/>
      <c r="W39" s="65"/>
      <c r="X39" s="65"/>
      <c r="Y39" s="65"/>
    </row>
    <row r="40" spans="1:25" s="5" customFormat="1" ht="13.8" x14ac:dyDescent="0.3">
      <c r="A40" s="23"/>
      <c r="B40" s="74"/>
      <c r="C40" s="74"/>
      <c r="D40" s="74"/>
      <c r="E40" s="74"/>
      <c r="F40" s="74"/>
      <c r="G40" s="74"/>
      <c r="H40" s="74"/>
      <c r="I40" s="74"/>
      <c r="J40" s="74"/>
      <c r="K40" s="23"/>
      <c r="M40" s="68"/>
      <c r="N40" s="68"/>
      <c r="O40" s="68"/>
      <c r="P40" s="68"/>
      <c r="Q40" s="68"/>
      <c r="R40" s="69"/>
      <c r="S40" s="69"/>
      <c r="T40" s="65"/>
      <c r="U40" s="65"/>
      <c r="V40" s="65"/>
      <c r="W40" s="65"/>
      <c r="X40" s="65"/>
      <c r="Y40" s="65"/>
    </row>
    <row r="41" spans="1:25" s="5" customFormat="1" ht="13.8" x14ac:dyDescent="0.3">
      <c r="A41" s="23"/>
      <c r="B41" s="145" t="s">
        <v>43</v>
      </c>
      <c r="C41" s="145"/>
      <c r="D41" s="145"/>
      <c r="E41" s="145"/>
      <c r="F41" s="145"/>
      <c r="G41" s="145"/>
      <c r="H41" s="145"/>
      <c r="I41" s="145"/>
      <c r="J41" s="145"/>
      <c r="K41" s="23"/>
      <c r="M41" s="68"/>
      <c r="N41" s="68"/>
      <c r="O41" s="68"/>
      <c r="P41" s="68"/>
      <c r="Q41" s="68"/>
      <c r="R41" s="69"/>
      <c r="S41" s="69"/>
      <c r="T41" s="65"/>
      <c r="U41" s="65"/>
      <c r="V41" s="65"/>
      <c r="W41" s="65"/>
      <c r="X41" s="65"/>
      <c r="Y41" s="65"/>
    </row>
    <row r="42" spans="1:25" s="5" customFormat="1" ht="13.8" x14ac:dyDescent="0.3">
      <c r="A42" s="23"/>
      <c r="B42" s="145"/>
      <c r="C42" s="145"/>
      <c r="D42" s="145"/>
      <c r="E42" s="145"/>
      <c r="F42" s="145"/>
      <c r="G42" s="145"/>
      <c r="H42" s="145"/>
      <c r="I42" s="145"/>
      <c r="J42" s="145"/>
      <c r="K42" s="23"/>
      <c r="M42" s="68"/>
      <c r="N42" s="68"/>
      <c r="O42" s="68"/>
      <c r="P42" s="68"/>
      <c r="Q42" s="68"/>
      <c r="R42" s="69"/>
      <c r="S42" s="69"/>
      <c r="T42" s="65"/>
      <c r="U42" s="65"/>
      <c r="V42" s="65"/>
      <c r="W42" s="65"/>
      <c r="X42" s="65"/>
      <c r="Y42" s="65"/>
    </row>
    <row r="43" spans="1:25" s="5" customFormat="1" ht="13.8" x14ac:dyDescent="0.3">
      <c r="A43" s="23"/>
      <c r="B43" s="145"/>
      <c r="C43" s="145"/>
      <c r="D43" s="145"/>
      <c r="E43" s="145"/>
      <c r="F43" s="145"/>
      <c r="G43" s="145"/>
      <c r="H43" s="145"/>
      <c r="I43" s="145"/>
      <c r="J43" s="145"/>
      <c r="K43" s="23"/>
      <c r="M43" s="68"/>
      <c r="N43" s="68"/>
      <c r="O43" s="68"/>
      <c r="P43" s="68"/>
      <c r="Q43" s="68"/>
      <c r="R43" s="69"/>
      <c r="S43" s="69"/>
      <c r="T43" s="65"/>
      <c r="U43" s="65"/>
      <c r="V43" s="65"/>
      <c r="W43" s="65"/>
      <c r="X43" s="65"/>
      <c r="Y43" s="65"/>
    </row>
    <row r="44" spans="1:25" s="5" customFormat="1" ht="13.8" x14ac:dyDescent="0.3">
      <c r="A44" s="23"/>
      <c r="B44" s="74"/>
      <c r="C44" s="74"/>
      <c r="D44" s="74"/>
      <c r="E44" s="74"/>
      <c r="F44" s="74"/>
      <c r="G44" s="74"/>
      <c r="H44" s="74"/>
      <c r="I44" s="74"/>
      <c r="J44" s="74"/>
      <c r="K44" s="23"/>
      <c r="M44" s="68"/>
      <c r="N44" s="68"/>
      <c r="O44" s="68"/>
      <c r="P44" s="68"/>
      <c r="Q44" s="68"/>
      <c r="R44" s="69"/>
      <c r="S44" s="69"/>
      <c r="T44" s="65"/>
      <c r="U44" s="65"/>
      <c r="V44" s="65"/>
      <c r="W44" s="65"/>
      <c r="X44" s="65"/>
      <c r="Y44" s="65"/>
    </row>
    <row r="45" spans="1:25" s="5" customFormat="1" ht="12.75" customHeight="1" x14ac:dyDescent="0.3">
      <c r="A45" s="23"/>
      <c r="B45" s="145" t="s">
        <v>37</v>
      </c>
      <c r="C45" s="145"/>
      <c r="D45" s="145"/>
      <c r="E45" s="145"/>
      <c r="F45" s="145"/>
      <c r="G45" s="145"/>
      <c r="H45" s="145"/>
      <c r="I45" s="145"/>
      <c r="J45" s="145"/>
      <c r="K45" s="23"/>
      <c r="M45" s="68"/>
      <c r="N45" s="68"/>
      <c r="O45" s="68"/>
      <c r="P45" s="68"/>
      <c r="Q45" s="68"/>
      <c r="R45" s="69"/>
      <c r="S45" s="69"/>
      <c r="T45" s="65"/>
      <c r="U45" s="65"/>
      <c r="V45" s="65"/>
      <c r="W45" s="65"/>
      <c r="X45" s="65"/>
      <c r="Y45" s="65"/>
    </row>
    <row r="46" spans="1:25" s="5" customFormat="1" ht="13.8" x14ac:dyDescent="0.3">
      <c r="A46" s="23"/>
      <c r="B46" s="145"/>
      <c r="C46" s="145"/>
      <c r="D46" s="145"/>
      <c r="E46" s="145"/>
      <c r="F46" s="145"/>
      <c r="G46" s="145"/>
      <c r="H46" s="145"/>
      <c r="I46" s="145"/>
      <c r="J46" s="145"/>
      <c r="K46" s="23"/>
      <c r="M46" s="68"/>
      <c r="N46" s="68"/>
      <c r="O46" s="68"/>
      <c r="P46" s="68"/>
      <c r="Q46" s="68"/>
      <c r="R46" s="69"/>
      <c r="S46" s="69"/>
      <c r="T46" s="65"/>
      <c r="U46" s="65"/>
      <c r="V46" s="65"/>
      <c r="W46" s="65"/>
      <c r="X46" s="65"/>
      <c r="Y46" s="65"/>
    </row>
    <row r="47" spans="1:25" s="5" customFormat="1" ht="13.8" x14ac:dyDescent="0.3">
      <c r="A47" s="23"/>
      <c r="B47" s="145"/>
      <c r="C47" s="145"/>
      <c r="D47" s="145"/>
      <c r="E47" s="145"/>
      <c r="F47" s="145"/>
      <c r="G47" s="145"/>
      <c r="H47" s="145"/>
      <c r="I47" s="145"/>
      <c r="J47" s="145"/>
      <c r="K47" s="23"/>
      <c r="M47" s="68"/>
      <c r="N47" s="68"/>
      <c r="O47" s="68"/>
      <c r="P47" s="68"/>
      <c r="Q47" s="68"/>
      <c r="R47" s="69"/>
      <c r="S47" s="69"/>
      <c r="T47" s="65"/>
      <c r="U47" s="65"/>
      <c r="V47" s="65"/>
      <c r="W47" s="65"/>
      <c r="X47" s="65"/>
      <c r="Y47" s="65"/>
    </row>
    <row r="48" spans="1:25" s="5" customFormat="1" ht="12.75" customHeight="1" x14ac:dyDescent="0.3">
      <c r="A48" s="23"/>
      <c r="B48" s="145"/>
      <c r="C48" s="145"/>
      <c r="D48" s="145"/>
      <c r="E48" s="145"/>
      <c r="F48" s="145"/>
      <c r="G48" s="145"/>
      <c r="H48" s="145"/>
      <c r="I48" s="145"/>
      <c r="J48" s="145"/>
      <c r="K48" s="23"/>
      <c r="M48" s="68"/>
      <c r="N48" s="68"/>
      <c r="O48" s="68"/>
      <c r="P48" s="68"/>
      <c r="Q48" s="68"/>
      <c r="R48" s="69"/>
      <c r="S48" s="69"/>
      <c r="T48" s="65"/>
      <c r="U48" s="65"/>
      <c r="V48" s="65"/>
      <c r="W48" s="65"/>
      <c r="X48" s="65"/>
      <c r="Y48" s="65"/>
    </row>
    <row r="49" spans="1:25" s="5" customFormat="1" ht="13.8" x14ac:dyDescent="0.3">
      <c r="A49" s="23"/>
      <c r="B49" s="23" t="s">
        <v>44</v>
      </c>
      <c r="C49" s="23"/>
      <c r="D49" s="23"/>
      <c r="E49" s="23"/>
      <c r="F49" s="23"/>
      <c r="G49" s="23"/>
      <c r="H49" s="23"/>
      <c r="I49" s="23"/>
      <c r="J49" s="23"/>
      <c r="K49" s="23"/>
      <c r="M49" s="68"/>
      <c r="N49" s="68"/>
      <c r="O49" s="68"/>
      <c r="P49" s="68"/>
      <c r="Q49" s="68"/>
      <c r="R49" s="69"/>
      <c r="S49" s="69"/>
      <c r="T49" s="65"/>
      <c r="U49" s="65"/>
      <c r="V49" s="65"/>
      <c r="W49" s="65"/>
      <c r="X49" s="65"/>
      <c r="Y49" s="65"/>
    </row>
    <row r="50" spans="1:25" s="5" customFormat="1" ht="13.8" x14ac:dyDescent="0.3">
      <c r="A50" s="23"/>
      <c r="B50" s="23"/>
      <c r="C50" s="23"/>
      <c r="D50" s="23"/>
      <c r="F50" s="90" t="s">
        <v>50</v>
      </c>
      <c r="G50" s="73"/>
      <c r="H50" s="23"/>
      <c r="I50" s="23"/>
      <c r="J50" s="23"/>
      <c r="K50" s="23"/>
      <c r="M50" s="68"/>
      <c r="N50" s="68"/>
      <c r="O50" s="68"/>
      <c r="P50" s="68"/>
      <c r="Q50" s="68"/>
      <c r="R50" s="69"/>
      <c r="S50" s="69"/>
      <c r="T50" s="65"/>
      <c r="U50" s="65"/>
      <c r="V50" s="65"/>
      <c r="W50" s="65"/>
      <c r="X50" s="65"/>
      <c r="Y50" s="65"/>
    </row>
    <row r="51" spans="1:25" s="5" customFormat="1" ht="13.8" x14ac:dyDescent="0.3">
      <c r="A51" s="23"/>
      <c r="B51" s="23"/>
      <c r="C51" s="23"/>
      <c r="D51" s="23"/>
      <c r="E51" s="23"/>
      <c r="F51" s="23"/>
      <c r="G51" s="23"/>
      <c r="H51" s="23"/>
      <c r="I51" s="23"/>
      <c r="J51" s="23"/>
      <c r="K51" s="23"/>
      <c r="M51" s="68"/>
      <c r="N51" s="68"/>
      <c r="O51" s="68"/>
      <c r="P51" s="68"/>
      <c r="Q51" s="68"/>
      <c r="R51" s="69"/>
      <c r="S51" s="69"/>
      <c r="T51" s="65"/>
      <c r="U51" s="65"/>
      <c r="V51" s="65"/>
      <c r="W51" s="65"/>
      <c r="X51" s="65"/>
      <c r="Y51" s="65"/>
    </row>
    <row r="52" spans="1:25" s="5" customFormat="1" ht="12.75" customHeight="1" x14ac:dyDescent="0.3">
      <c r="A52" s="23"/>
      <c r="B52" s="24" t="s">
        <v>45</v>
      </c>
      <c r="C52" s="23"/>
      <c r="D52" s="23"/>
      <c r="E52" s="23"/>
      <c r="F52" s="23"/>
      <c r="G52" s="23"/>
      <c r="H52" s="23"/>
      <c r="I52" s="23"/>
      <c r="J52" s="23"/>
      <c r="K52" s="23"/>
      <c r="M52" s="68"/>
      <c r="N52" s="68"/>
      <c r="O52" s="68"/>
      <c r="P52" s="68"/>
      <c r="Q52" s="68"/>
      <c r="R52" s="69"/>
      <c r="S52" s="69"/>
      <c r="T52" s="65"/>
      <c r="U52" s="65"/>
      <c r="V52" s="65"/>
      <c r="W52" s="65"/>
      <c r="X52" s="65"/>
      <c r="Y52" s="65"/>
    </row>
    <row r="53" spans="1:25" s="5" customFormat="1" ht="13.8" x14ac:dyDescent="0.3">
      <c r="A53" s="23"/>
      <c r="B53" s="23"/>
      <c r="C53" s="23"/>
      <c r="D53" s="23"/>
      <c r="E53" s="23"/>
      <c r="F53" s="23"/>
      <c r="G53" s="23"/>
      <c r="H53" s="23"/>
      <c r="I53" s="23"/>
      <c r="J53" s="23"/>
      <c r="K53" s="23"/>
      <c r="M53" s="68"/>
      <c r="N53" s="68"/>
      <c r="O53" s="68"/>
      <c r="P53" s="68"/>
      <c r="Q53" s="68"/>
      <c r="R53" s="69"/>
      <c r="S53" s="69"/>
      <c r="T53" s="65"/>
      <c r="U53" s="65"/>
      <c r="V53" s="65"/>
      <c r="W53" s="65"/>
      <c r="X53" s="65"/>
      <c r="Y53" s="65"/>
    </row>
    <row r="54" spans="1:25" s="5" customFormat="1" ht="13.8" x14ac:dyDescent="0.3">
      <c r="A54" s="23"/>
      <c r="B54" s="146" t="s">
        <v>46</v>
      </c>
      <c r="C54" s="146"/>
      <c r="D54" s="146"/>
      <c r="E54" s="146"/>
      <c r="F54" s="146"/>
      <c r="G54" s="146"/>
      <c r="H54" s="146"/>
      <c r="I54" s="146"/>
      <c r="J54" s="146"/>
      <c r="K54" s="23"/>
      <c r="M54" s="68"/>
      <c r="N54" s="68"/>
      <c r="O54" s="68"/>
      <c r="P54" s="68"/>
      <c r="Q54" s="68"/>
      <c r="R54" s="69"/>
      <c r="S54" s="69"/>
      <c r="T54" s="65"/>
      <c r="U54" s="65"/>
      <c r="V54" s="65"/>
      <c r="W54" s="65"/>
      <c r="X54" s="65"/>
      <c r="Y54" s="65"/>
    </row>
    <row r="55" spans="1:25" s="5" customFormat="1" ht="13.8" x14ac:dyDescent="0.3">
      <c r="A55" s="23"/>
      <c r="B55" s="146"/>
      <c r="C55" s="146"/>
      <c r="D55" s="146"/>
      <c r="E55" s="146"/>
      <c r="F55" s="146"/>
      <c r="G55" s="146"/>
      <c r="H55" s="146"/>
      <c r="I55" s="146"/>
      <c r="J55" s="146"/>
      <c r="K55" s="23"/>
      <c r="M55" s="68"/>
      <c r="N55" s="68"/>
      <c r="O55" s="68"/>
      <c r="P55" s="68"/>
      <c r="Q55" s="68"/>
      <c r="R55" s="69"/>
      <c r="S55" s="69"/>
      <c r="T55" s="65"/>
      <c r="U55" s="65"/>
      <c r="V55" s="65"/>
      <c r="W55" s="65"/>
      <c r="X55" s="65"/>
      <c r="Y55" s="65"/>
    </row>
    <row r="56" spans="1:25" s="5" customFormat="1" ht="13.8" x14ac:dyDescent="0.3">
      <c r="A56" s="23"/>
      <c r="B56" s="146"/>
      <c r="C56" s="146"/>
      <c r="D56" s="146"/>
      <c r="E56" s="146"/>
      <c r="F56" s="146"/>
      <c r="G56" s="146"/>
      <c r="H56" s="146"/>
      <c r="I56" s="146"/>
      <c r="J56" s="146"/>
      <c r="K56" s="23"/>
      <c r="M56" s="68"/>
      <c r="N56" s="68"/>
      <c r="O56"/>
      <c r="P56" s="68"/>
      <c r="Q56" s="68"/>
      <c r="R56" s="69"/>
      <c r="S56" s="69"/>
      <c r="T56" s="65"/>
      <c r="U56" s="65"/>
      <c r="V56" s="65"/>
      <c r="W56" s="65"/>
      <c r="X56" s="65"/>
      <c r="Y56" s="65"/>
    </row>
    <row r="57" spans="1:25" s="5" customFormat="1" ht="13.8" x14ac:dyDescent="0.3">
      <c r="A57" s="23"/>
      <c r="B57" s="23"/>
      <c r="C57" s="23"/>
      <c r="D57" s="23"/>
      <c r="F57" s="73"/>
      <c r="G57" s="23"/>
      <c r="H57" s="23"/>
      <c r="I57" s="23"/>
      <c r="J57" s="23"/>
      <c r="K57" s="23"/>
      <c r="M57" s="68"/>
      <c r="N57" s="68"/>
      <c r="O57" s="68"/>
      <c r="P57" s="68"/>
      <c r="Q57" s="68"/>
      <c r="R57" s="69"/>
      <c r="S57" s="69"/>
      <c r="T57" s="65"/>
      <c r="U57" s="65"/>
      <c r="V57" s="65"/>
      <c r="W57" s="65"/>
      <c r="X57" s="65"/>
      <c r="Y57" s="65"/>
    </row>
    <row r="58" spans="1:25" s="5" customFormat="1" ht="13.8" x14ac:dyDescent="0.3">
      <c r="A58" s="23"/>
      <c r="B58" s="23"/>
      <c r="C58" s="23"/>
      <c r="D58" s="23"/>
      <c r="E58" s="23"/>
      <c r="F58" s="23"/>
      <c r="G58" s="23"/>
      <c r="H58" s="23"/>
      <c r="I58" s="23"/>
      <c r="J58" s="23"/>
      <c r="K58" s="23"/>
      <c r="M58" s="68"/>
      <c r="N58" s="68"/>
      <c r="O58" s="68"/>
      <c r="P58" s="68"/>
      <c r="Q58" s="68"/>
      <c r="R58" s="69"/>
      <c r="S58" s="69"/>
      <c r="T58" s="65"/>
      <c r="U58" s="65"/>
      <c r="V58" s="65"/>
      <c r="W58" s="65"/>
      <c r="X58" s="65"/>
      <c r="Y58" s="65"/>
    </row>
    <row r="59" spans="1:25" s="5" customFormat="1" ht="13.8" x14ac:dyDescent="0.3">
      <c r="K59" s="23"/>
      <c r="M59" s="68"/>
      <c r="N59" s="68"/>
      <c r="O59" s="91"/>
      <c r="P59" s="68"/>
      <c r="Q59" s="68"/>
      <c r="R59" s="69"/>
      <c r="S59" s="69"/>
      <c r="T59" s="65"/>
      <c r="U59" s="65"/>
      <c r="V59" s="65"/>
      <c r="W59" s="65"/>
      <c r="X59" s="65"/>
      <c r="Y59" s="65"/>
    </row>
    <row r="60" spans="1:25" s="5" customFormat="1" ht="13.8" x14ac:dyDescent="0.3">
      <c r="A60" s="23"/>
      <c r="B60" s="23" t="s">
        <v>47</v>
      </c>
      <c r="C60" s="23"/>
      <c r="D60" s="23"/>
      <c r="E60" s="23"/>
      <c r="F60" s="23"/>
      <c r="G60" s="23"/>
      <c r="H60" s="23"/>
      <c r="I60" s="23"/>
      <c r="J60" s="23"/>
      <c r="K60" s="23"/>
      <c r="M60" s="68"/>
      <c r="N60" s="68"/>
      <c r="O60" s="68"/>
      <c r="P60" s="68"/>
      <c r="Q60" s="68"/>
      <c r="R60" s="69"/>
      <c r="S60" s="69"/>
      <c r="T60" s="65"/>
      <c r="U60" s="65"/>
      <c r="V60" s="65"/>
      <c r="W60" s="65"/>
      <c r="X60" s="65"/>
      <c r="Y60" s="65"/>
    </row>
    <row r="61" spans="1:25" s="5" customFormat="1" ht="13.8" x14ac:dyDescent="0.3">
      <c r="A61" s="23"/>
      <c r="C61" s="23"/>
      <c r="D61" s="23"/>
      <c r="F61" s="90" t="s">
        <v>49</v>
      </c>
      <c r="G61" s="57"/>
      <c r="H61" s="23"/>
      <c r="I61" s="23"/>
      <c r="J61" s="23"/>
      <c r="K61" s="23"/>
      <c r="M61" s="68"/>
      <c r="N61" s="68"/>
      <c r="O61" s="68"/>
      <c r="P61" s="68"/>
      <c r="Q61" s="68"/>
      <c r="R61" s="69"/>
      <c r="S61" s="69"/>
      <c r="T61" s="65"/>
      <c r="U61" s="65"/>
      <c r="V61" s="65"/>
      <c r="W61" s="65"/>
      <c r="X61" s="65"/>
      <c r="Y61" s="65"/>
    </row>
    <row r="62" spans="1:25" s="5" customFormat="1" ht="13.8" x14ac:dyDescent="0.3">
      <c r="A62" s="23"/>
      <c r="B62" s="23"/>
      <c r="C62" s="23"/>
      <c r="D62" s="23"/>
      <c r="E62" s="23"/>
      <c r="F62" s="23"/>
      <c r="G62" s="23"/>
      <c r="H62" s="23"/>
      <c r="I62" s="23"/>
      <c r="J62" s="23"/>
      <c r="K62" s="23"/>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C51" sqref="C51"/>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53</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54</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AA-SM-007-060</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5"/>
      <c r="B12" s="21" t="str">
        <f>$G$4</f>
        <v>REDUCTION FACTORS DUE TO CLADDING</v>
      </c>
      <c r="C12" s="76"/>
      <c r="D12" s="76"/>
      <c r="E12" s="77"/>
      <c r="F12" s="76"/>
      <c r="G12" s="76"/>
      <c r="H12" s="76"/>
      <c r="I12" s="76"/>
      <c r="J12" s="76"/>
      <c r="K12" s="76"/>
      <c r="L12" s="30"/>
      <c r="M12" s="37"/>
      <c r="N12" s="38"/>
      <c r="O12" s="38"/>
      <c r="P12" s="38"/>
      <c r="Q12" s="38"/>
      <c r="R12" s="37"/>
      <c r="S12" s="37"/>
      <c r="T12" s="39"/>
    </row>
    <row r="13" spans="1:35" s="26" customFormat="1" ht="13.8" x14ac:dyDescent="0.3">
      <c r="B13" s="148" t="s">
        <v>59</v>
      </c>
      <c r="C13" s="148"/>
      <c r="L13" s="29"/>
      <c r="M13" s="27"/>
      <c r="N13" s="27"/>
      <c r="O13" s="27"/>
      <c r="P13" s="27"/>
      <c r="Q13" s="27"/>
      <c r="R13" s="27"/>
      <c r="S13" s="27"/>
      <c r="T13" s="27"/>
    </row>
    <row r="14" spans="1:35" s="26" customFormat="1" ht="13.8" x14ac:dyDescent="0.3">
      <c r="A14" s="78"/>
      <c r="B14" s="79"/>
      <c r="C14" s="78"/>
      <c r="D14" s="78"/>
      <c r="E14" s="78"/>
      <c r="F14" s="78"/>
      <c r="G14" s="78"/>
      <c r="H14" s="78"/>
      <c r="I14" s="78"/>
      <c r="J14" s="78"/>
      <c r="K14" s="78"/>
      <c r="M14" s="27"/>
      <c r="N14" s="27"/>
      <c r="O14" s="27"/>
      <c r="P14" s="27"/>
      <c r="Q14" s="27"/>
      <c r="R14" s="27"/>
      <c r="S14" s="27"/>
      <c r="T14" s="27"/>
    </row>
    <row r="15" spans="1:35" s="26" customFormat="1" ht="13.8" x14ac:dyDescent="0.3">
      <c r="B15" s="26" t="s">
        <v>76</v>
      </c>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8"/>
      <c r="B16" s="93" t="s">
        <v>60</v>
      </c>
      <c r="C16" s="100">
        <v>2024</v>
      </c>
      <c r="D16" s="26"/>
      <c r="E16" s="26"/>
      <c r="F16" s="26"/>
      <c r="G16" s="80"/>
      <c r="H16" s="96"/>
      <c r="I16" s="78"/>
      <c r="J16" s="78"/>
      <c r="K16" s="78"/>
      <c r="L16" s="30"/>
      <c r="M16" s="27"/>
      <c r="N16" s="27"/>
      <c r="O16" s="27"/>
      <c r="P16" s="27"/>
      <c r="Q16" s="27"/>
      <c r="R16" s="27"/>
      <c r="S16" s="27"/>
      <c r="T16" s="27"/>
      <c r="U16" s="30"/>
      <c r="V16" s="40"/>
      <c r="W16" s="40">
        <v>2014</v>
      </c>
      <c r="X16" s="30">
        <v>6053</v>
      </c>
      <c r="Y16" s="5">
        <v>31900</v>
      </c>
      <c r="Z16" s="18">
        <v>0.04</v>
      </c>
      <c r="AA16" s="43">
        <v>0.2</v>
      </c>
      <c r="AB16" s="43">
        <v>0.1</v>
      </c>
      <c r="AC16" s="5">
        <f>IF(C24&lt;Z16,AA16,AB16)</f>
        <v>0.1</v>
      </c>
      <c r="AD16" s="5"/>
      <c r="AE16" s="5"/>
      <c r="AF16" s="5"/>
      <c r="AG16" s="5"/>
      <c r="AH16" s="5"/>
      <c r="AI16" s="5"/>
    </row>
    <row r="17" spans="1:35" s="28" customFormat="1" ht="13.8" x14ac:dyDescent="0.3">
      <c r="K17" s="78"/>
      <c r="L17" s="30"/>
      <c r="M17" s="27"/>
      <c r="N17" s="27"/>
      <c r="O17" s="27"/>
      <c r="P17" s="27"/>
      <c r="Q17" s="27"/>
      <c r="R17" s="27"/>
      <c r="S17" s="27"/>
      <c r="T17" s="27"/>
      <c r="U17" s="30"/>
      <c r="V17" s="40"/>
      <c r="W17" s="40">
        <v>2024</v>
      </c>
      <c r="X17" s="30">
        <v>1230</v>
      </c>
      <c r="Y17" s="5">
        <v>4000</v>
      </c>
      <c r="Z17" s="18">
        <v>6.4000000000000001E-2</v>
      </c>
      <c r="AA17" s="31">
        <v>0.1</v>
      </c>
      <c r="AB17" s="31">
        <v>0.05</v>
      </c>
      <c r="AC17" s="5">
        <f>IF(C24&lt;Z17,AA17,AB17)</f>
        <v>0.1</v>
      </c>
      <c r="AD17" s="5"/>
      <c r="AE17" s="5"/>
      <c r="AF17" s="5"/>
      <c r="AG17" s="5"/>
      <c r="AH17" s="5"/>
      <c r="AI17" s="5"/>
    </row>
    <row r="18" spans="1:35" s="28" customFormat="1" ht="13.8" x14ac:dyDescent="0.3">
      <c r="B18" s="28" t="s">
        <v>75</v>
      </c>
      <c r="K18" s="78"/>
      <c r="L18" s="30"/>
      <c r="M18" s="27"/>
      <c r="N18" s="27"/>
      <c r="O18" s="27"/>
      <c r="P18" s="27"/>
      <c r="Q18" s="27"/>
      <c r="R18" s="27"/>
      <c r="S18" s="27"/>
      <c r="T18" s="27"/>
      <c r="U18" s="30"/>
      <c r="V18" s="40"/>
      <c r="W18" s="40">
        <v>7075</v>
      </c>
      <c r="X18" s="30">
        <v>7072</v>
      </c>
      <c r="Y18" s="5">
        <v>9860</v>
      </c>
      <c r="Z18" s="46"/>
      <c r="AA18" s="31">
        <v>0.08</v>
      </c>
      <c r="AB18" s="31">
        <v>0.08</v>
      </c>
      <c r="AC18" s="5">
        <v>0.08</v>
      </c>
      <c r="AD18" s="5"/>
      <c r="AE18" s="48"/>
      <c r="AF18" s="47"/>
      <c r="AG18" s="47"/>
      <c r="AH18" s="47"/>
      <c r="AI18" s="5"/>
    </row>
    <row r="19" spans="1:35" s="28" customFormat="1" ht="13.8" x14ac:dyDescent="0.3">
      <c r="A19" s="78"/>
      <c r="B19" s="94" t="s">
        <v>61</v>
      </c>
      <c r="C19" s="85">
        <f>INDEX(X16:X18,MATCH(C16,W16:W18,0))</f>
        <v>1230</v>
      </c>
      <c r="E19" s="78"/>
      <c r="F19" s="26"/>
      <c r="G19" s="93"/>
      <c r="H19" s="97"/>
      <c r="I19" s="78"/>
      <c r="J19" s="78"/>
      <c r="K19" s="81"/>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8"/>
      <c r="E20" s="78"/>
      <c r="G20" s="94"/>
      <c r="H20" s="95"/>
      <c r="I20" s="78"/>
      <c r="J20" s="78"/>
      <c r="K20" s="7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5" x14ac:dyDescent="0.35">
      <c r="A21" s="81"/>
      <c r="B21" s="99" t="s">
        <v>55</v>
      </c>
      <c r="C21" s="78">
        <f>INDEX(Y16:Y18,MATCH(C16,W16:W18,0))</f>
        <v>4000</v>
      </c>
      <c r="D21" s="85" t="s">
        <v>78</v>
      </c>
      <c r="E21" s="81"/>
      <c r="F21" s="81"/>
      <c r="G21" s="94"/>
      <c r="H21" s="101" t="s">
        <v>65</v>
      </c>
      <c r="I21" s="85" t="str">
        <f>[1]!xln(I22)</f>
        <v>4000 / 15000</v>
      </c>
      <c r="J21" s="84"/>
      <c r="K21" s="78"/>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5" x14ac:dyDescent="0.35">
      <c r="A22" s="78"/>
      <c r="B22" s="99" t="s">
        <v>56</v>
      </c>
      <c r="C22" s="95">
        <v>15000</v>
      </c>
      <c r="D22" s="85" t="s">
        <v>62</v>
      </c>
      <c r="E22" s="78"/>
      <c r="H22" s="101" t="s">
        <v>65</v>
      </c>
      <c r="I22" s="102">
        <f>C21/C22</f>
        <v>0.26666666666666666</v>
      </c>
      <c r="J22" s="78"/>
      <c r="K22" s="78"/>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3.8" x14ac:dyDescent="0.3">
      <c r="A23" s="78"/>
      <c r="B23" s="78"/>
      <c r="C23" s="78"/>
      <c r="D23" s="80"/>
      <c r="E23" s="78"/>
      <c r="F23" s="78"/>
      <c r="G23" s="80"/>
      <c r="I23" s="78"/>
      <c r="J23" s="78"/>
      <c r="K23" s="78"/>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5" x14ac:dyDescent="0.35">
      <c r="A24" s="82"/>
      <c r="B24" s="99" t="s">
        <v>58</v>
      </c>
      <c r="C24" s="103">
        <v>0.04</v>
      </c>
      <c r="D24" s="81" t="s">
        <v>63</v>
      </c>
      <c r="E24" s="78"/>
      <c r="F24" s="78"/>
      <c r="G24" s="80"/>
      <c r="H24" s="101" t="s">
        <v>66</v>
      </c>
      <c r="I24" s="85" t="str">
        <f>[1]!xln(I25)</f>
        <v>0.004 / 0.04</v>
      </c>
      <c r="J24" s="84"/>
      <c r="K24" s="78"/>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5" x14ac:dyDescent="0.35">
      <c r="A25" s="82"/>
      <c r="B25" s="99" t="s">
        <v>57</v>
      </c>
      <c r="C25" s="81">
        <f>INDEX(AC16:AC18,MATCH(C16,W16:W18,0))*C24</f>
        <v>4.0000000000000001E-3</v>
      </c>
      <c r="D25" s="78" t="s">
        <v>64</v>
      </c>
      <c r="E25" s="78"/>
      <c r="F25" s="83"/>
      <c r="G25" s="80"/>
      <c r="H25" s="101" t="s">
        <v>66</v>
      </c>
      <c r="I25" s="102">
        <f>C25/C24</f>
        <v>0.1</v>
      </c>
      <c r="J25" s="78"/>
      <c r="K25" s="78"/>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3.8" x14ac:dyDescent="0.3">
      <c r="A26" s="82"/>
      <c r="D26" s="84"/>
      <c r="E26" s="78"/>
      <c r="F26" s="84"/>
      <c r="G26" s="78"/>
      <c r="H26" s="101"/>
      <c r="I26" s="81"/>
      <c r="J26" s="81"/>
      <c r="K26" s="7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5" x14ac:dyDescent="0.35">
      <c r="A27" s="82"/>
      <c r="B27" s="99" t="s">
        <v>67</v>
      </c>
      <c r="C27" s="80">
        <v>32000</v>
      </c>
      <c r="D27" s="102" t="s">
        <v>68</v>
      </c>
      <c r="E27" s="78"/>
      <c r="F27" s="84"/>
      <c r="G27" s="80"/>
      <c r="I27" s="81"/>
      <c r="J27" s="81"/>
      <c r="K27" s="82"/>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82"/>
      <c r="E28" s="78"/>
      <c r="F28" s="84"/>
      <c r="G28" s="80"/>
      <c r="H28" s="98"/>
      <c r="I28" s="78"/>
      <c r="J28" s="81"/>
      <c r="K28" s="82"/>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3.8" x14ac:dyDescent="0.3">
      <c r="A29" s="78"/>
      <c r="E29" s="78"/>
      <c r="F29" s="78"/>
      <c r="G29" s="78"/>
      <c r="H29" s="78"/>
      <c r="I29" s="78"/>
      <c r="J29" s="78"/>
      <c r="K29" s="78"/>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3.8" x14ac:dyDescent="0.3">
      <c r="A30" s="78"/>
      <c r="B30" s="143" t="s">
        <v>69</v>
      </c>
      <c r="C30" s="78"/>
      <c r="D30" s="80"/>
      <c r="E30" s="78"/>
      <c r="F30" s="26"/>
      <c r="G30" s="80"/>
      <c r="H30" s="96"/>
      <c r="I30" s="78"/>
      <c r="J30" s="78"/>
      <c r="K30" s="78"/>
      <c r="L30" s="30"/>
      <c r="M30" s="27"/>
      <c r="N30" s="27"/>
      <c r="O30" s="27"/>
      <c r="P30" s="27"/>
      <c r="Q30" s="27"/>
      <c r="R30" s="27"/>
      <c r="S30" s="27"/>
      <c r="T30" s="27"/>
      <c r="U30" s="30"/>
      <c r="V30" s="40"/>
      <c r="W30" s="40"/>
      <c r="X30" s="30"/>
      <c r="AB30" s="18"/>
      <c r="AC30" s="18"/>
      <c r="AD30" s="18"/>
      <c r="AE30" s="45"/>
      <c r="AF30" s="45"/>
      <c r="AG30" s="45"/>
      <c r="AH30" s="45"/>
      <c r="AI30" s="44"/>
    </row>
    <row r="31" spans="1:35" s="28" customFormat="1" ht="13.8" x14ac:dyDescent="0.3">
      <c r="A31" s="78"/>
      <c r="E31" s="78"/>
      <c r="F31" s="26"/>
      <c r="G31" s="93"/>
      <c r="H31" s="97"/>
      <c r="I31" s="78"/>
      <c r="J31" s="78"/>
      <c r="K31" s="78"/>
      <c r="L31" s="30"/>
      <c r="M31" s="27"/>
      <c r="N31" s="27"/>
      <c r="O31" s="27"/>
      <c r="P31" s="27"/>
      <c r="Q31" s="27"/>
      <c r="R31" s="27"/>
      <c r="S31" s="27"/>
      <c r="T31" s="27"/>
      <c r="U31" s="30"/>
      <c r="V31" s="40"/>
      <c r="W31" s="40"/>
      <c r="X31" s="30"/>
      <c r="AB31" s="18"/>
      <c r="AC31" s="18"/>
      <c r="AD31" s="18"/>
      <c r="AE31" s="45"/>
      <c r="AF31" s="45"/>
      <c r="AG31" s="45"/>
      <c r="AH31" s="45"/>
      <c r="AI31" s="44"/>
    </row>
    <row r="32" spans="1:35" s="28" customFormat="1" ht="13.8" customHeight="1" x14ac:dyDescent="0.3">
      <c r="A32" s="163" t="s">
        <v>74</v>
      </c>
      <c r="B32" s="164"/>
      <c r="C32" s="139"/>
      <c r="D32" s="149" t="s">
        <v>70</v>
      </c>
      <c r="E32" s="149"/>
      <c r="F32" s="149"/>
      <c r="G32" s="140"/>
      <c r="H32" s="139"/>
      <c r="I32" s="151" t="s">
        <v>71</v>
      </c>
      <c r="J32" s="151"/>
      <c r="K32" s="152"/>
      <c r="L32" s="30"/>
      <c r="M32" s="27"/>
      <c r="N32" s="27"/>
      <c r="O32" s="27"/>
      <c r="P32" s="27"/>
      <c r="Q32" s="27"/>
      <c r="R32" s="27"/>
      <c r="S32" s="27"/>
      <c r="T32" s="27"/>
      <c r="U32" s="30"/>
      <c r="V32" s="40"/>
      <c r="W32" s="40"/>
      <c r="X32" s="30"/>
      <c r="AB32" s="18"/>
      <c r="AC32" s="18"/>
      <c r="AD32" s="5"/>
      <c r="AE32" s="45"/>
      <c r="AF32" s="45"/>
      <c r="AG32" s="45"/>
      <c r="AH32" s="45"/>
      <c r="AI32" s="44"/>
    </row>
    <row r="33" spans="1:35" s="28" customFormat="1" ht="13.8" x14ac:dyDescent="0.3">
      <c r="A33" s="161"/>
      <c r="B33" s="165"/>
      <c r="C33" s="141"/>
      <c r="D33" s="150"/>
      <c r="E33" s="150"/>
      <c r="F33" s="150"/>
      <c r="G33" s="142"/>
      <c r="H33" s="141"/>
      <c r="I33" s="153"/>
      <c r="J33" s="153"/>
      <c r="K33" s="154"/>
      <c r="L33" s="30"/>
      <c r="M33" s="27"/>
      <c r="N33" s="27"/>
      <c r="O33" s="27"/>
      <c r="P33" s="27"/>
      <c r="Q33" s="27"/>
      <c r="R33" s="27"/>
      <c r="S33" s="27"/>
      <c r="T33" s="27"/>
      <c r="U33" s="30"/>
      <c r="V33" s="40"/>
      <c r="W33" s="40"/>
      <c r="X33" s="30"/>
      <c r="AB33" s="18"/>
      <c r="AC33" s="18"/>
      <c r="AD33" s="5"/>
      <c r="AE33" s="45"/>
      <c r="AF33" s="45"/>
      <c r="AG33" s="45"/>
      <c r="AH33" s="45"/>
      <c r="AI33" s="44"/>
    </row>
    <row r="34" spans="1:35" s="28" customFormat="1" ht="13.8" x14ac:dyDescent="0.3">
      <c r="A34" s="134"/>
      <c r="B34" s="135"/>
      <c r="C34" s="121"/>
      <c r="D34" s="105"/>
      <c r="E34" s="105"/>
      <c r="F34" s="105"/>
      <c r="G34" s="105"/>
      <c r="H34" s="121"/>
      <c r="I34" s="105"/>
      <c r="J34" s="105"/>
      <c r="K34" s="132"/>
      <c r="L34" s="30"/>
      <c r="M34" s="27"/>
      <c r="N34" s="27"/>
      <c r="O34" s="27"/>
      <c r="P34" s="27"/>
      <c r="Q34" s="27"/>
      <c r="R34" s="27"/>
      <c r="S34" s="27"/>
      <c r="T34" s="27"/>
      <c r="U34" s="30"/>
      <c r="V34" s="40"/>
      <c r="W34" s="40"/>
      <c r="X34" s="30"/>
      <c r="AB34" s="5"/>
      <c r="AC34" s="5"/>
      <c r="AD34" s="40"/>
      <c r="AE34" s="43"/>
      <c r="AF34" s="54"/>
      <c r="AG34" s="42"/>
      <c r="AH34" s="5"/>
      <c r="AI34" s="5"/>
    </row>
    <row r="35" spans="1:35" s="28" customFormat="1" ht="13.8" x14ac:dyDescent="0.3">
      <c r="A35" s="159" t="s">
        <v>72</v>
      </c>
      <c r="B35" s="160"/>
      <c r="C35" s="122" t="s">
        <v>52</v>
      </c>
      <c r="D35" s="107" t="str">
        <f ca="1">[1]!xlv(D37)</f>
        <v>(1 + (3 × β × f / 4)) / (1 + 3 × f)</v>
      </c>
      <c r="E35" s="30"/>
      <c r="F35" s="30"/>
      <c r="G35" s="30"/>
      <c r="H35" s="122" t="s">
        <v>52</v>
      </c>
      <c r="I35" s="107" t="str">
        <f ca="1">[1]!xlv(I37)</f>
        <v>1 / (1 + 3 × f)</v>
      </c>
      <c r="J35" s="108"/>
      <c r="K35" s="109"/>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159"/>
      <c r="B36" s="160"/>
      <c r="C36" s="123" t="s">
        <v>52</v>
      </c>
      <c r="D36" s="106" t="str">
        <f>[1]!xln(D37)</f>
        <v>(1 + (3 × 0.267 × 0.1 / 4)) / (1 + 3 × 0.1)</v>
      </c>
      <c r="E36" s="30"/>
      <c r="F36" s="106"/>
      <c r="G36" s="30"/>
      <c r="H36" s="123" t="s">
        <v>52</v>
      </c>
      <c r="I36" s="106" t="str">
        <f>[1]!xln(I37)</f>
        <v>1 / (1 + 3 × 0.1)</v>
      </c>
      <c r="J36" s="110"/>
      <c r="K36" s="111"/>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A37" s="161"/>
      <c r="B37" s="162"/>
      <c r="C37" s="124" t="s">
        <v>52</v>
      </c>
      <c r="D37" s="116">
        <f>(1+(3*I22*I25/4))/(1+3*I25)</f>
        <v>0.7846153846153846</v>
      </c>
      <c r="E37" s="117"/>
      <c r="F37" s="133"/>
      <c r="G37" s="117"/>
      <c r="H37" s="124" t="s">
        <v>52</v>
      </c>
      <c r="I37" s="116">
        <f>1/(1+3*I25)</f>
        <v>0.76923076923076916</v>
      </c>
      <c r="J37" s="133"/>
      <c r="K37" s="131"/>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A38" s="136"/>
      <c r="B38" s="137"/>
      <c r="C38" s="121"/>
      <c r="D38" s="105"/>
      <c r="E38" s="105"/>
      <c r="F38" s="129"/>
      <c r="G38" s="105"/>
      <c r="H38" s="121"/>
      <c r="I38" s="105"/>
      <c r="J38" s="105"/>
      <c r="K38" s="128"/>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A39" s="159" t="s">
        <v>73</v>
      </c>
      <c r="B39" s="160"/>
      <c r="C39" s="122" t="s">
        <v>52</v>
      </c>
      <c r="D39" s="107" t="str">
        <f ca="1">[1]!xlv(D41)</f>
        <v>1 / (1 + 3 × f)</v>
      </c>
      <c r="E39" s="30"/>
      <c r="F39" s="101"/>
      <c r="G39" s="30"/>
      <c r="H39" s="122" t="s">
        <v>52</v>
      </c>
      <c r="I39" s="107" t="str">
        <f ca="1">[1]!xlv(I41)</f>
        <v>1 / (1 + 3 × f)</v>
      </c>
      <c r="J39" s="112"/>
      <c r="K39" s="109"/>
      <c r="L39" s="30"/>
      <c r="M39" s="27"/>
      <c r="N39" s="27"/>
      <c r="O39" s="27"/>
      <c r="P39" s="27"/>
      <c r="Q39" s="27"/>
      <c r="R39" s="27"/>
      <c r="S39" s="27"/>
      <c r="T39" s="27"/>
      <c r="U39" s="30"/>
      <c r="V39" s="40"/>
      <c r="W39" s="40"/>
      <c r="X39" s="30"/>
      <c r="Y39" s="5"/>
      <c r="Z39" s="5"/>
      <c r="AA39" s="5"/>
      <c r="AB39" s="5"/>
      <c r="AC39" s="5"/>
      <c r="AD39" s="5"/>
      <c r="AE39" s="5"/>
      <c r="AF39" s="5"/>
      <c r="AG39" s="5"/>
      <c r="AH39" s="5"/>
      <c r="AI39" s="5"/>
    </row>
    <row r="40" spans="1:35" s="28" customFormat="1" ht="13.8" x14ac:dyDescent="0.3">
      <c r="A40" s="159"/>
      <c r="B40" s="160"/>
      <c r="C40" s="123" t="s">
        <v>52</v>
      </c>
      <c r="D40" s="106" t="str">
        <f>[1]!xln(D41)</f>
        <v>1 / (1 + 3 × 0.1)</v>
      </c>
      <c r="E40" s="30"/>
      <c r="F40" s="104"/>
      <c r="G40" s="30"/>
      <c r="H40" s="123" t="s">
        <v>52</v>
      </c>
      <c r="I40" s="106" t="str">
        <f>[1]!xln(I41)</f>
        <v>1 / (1 + 3 × 0.1)</v>
      </c>
      <c r="J40" s="113"/>
      <c r="K40" s="109"/>
      <c r="L40" s="30"/>
      <c r="M40" s="27"/>
      <c r="N40" s="27"/>
      <c r="O40" s="27"/>
      <c r="P40" s="27"/>
      <c r="Q40" s="27"/>
      <c r="R40" s="27"/>
      <c r="S40" s="27"/>
      <c r="T40" s="27"/>
      <c r="U40" s="30"/>
      <c r="V40" s="40"/>
      <c r="W40" s="40"/>
      <c r="X40" s="30"/>
      <c r="Y40" s="18"/>
      <c r="Z40" s="5"/>
      <c r="AA40" s="40"/>
      <c r="AB40" s="5"/>
      <c r="AC40" s="5"/>
      <c r="AD40" s="5"/>
      <c r="AE40" s="5"/>
      <c r="AF40" s="5"/>
      <c r="AG40" s="5"/>
      <c r="AH40" s="5"/>
      <c r="AI40" s="51"/>
    </row>
    <row r="41" spans="1:35" s="28" customFormat="1" ht="13.8" x14ac:dyDescent="0.3">
      <c r="A41" s="161"/>
      <c r="B41" s="162"/>
      <c r="C41" s="124" t="s">
        <v>52</v>
      </c>
      <c r="D41" s="116">
        <f>1/(1+3*I25)</f>
        <v>0.76923076923076916</v>
      </c>
      <c r="E41" s="117"/>
      <c r="F41" s="118"/>
      <c r="G41" s="117"/>
      <c r="H41" s="124" t="s">
        <v>52</v>
      </c>
      <c r="I41" s="116">
        <f>1/(1+3*I25)</f>
        <v>0.76923076923076916</v>
      </c>
      <c r="J41" s="130"/>
      <c r="K41" s="131"/>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3.8" x14ac:dyDescent="0.3">
      <c r="A42" s="136"/>
      <c r="B42" s="138"/>
      <c r="C42" s="121"/>
      <c r="D42" s="125"/>
      <c r="E42" s="105"/>
      <c r="F42" s="126"/>
      <c r="G42" s="105"/>
      <c r="H42" s="144"/>
      <c r="I42" s="125"/>
      <c r="J42" s="127"/>
      <c r="K42" s="128"/>
      <c r="L42" s="30"/>
      <c r="M42" s="27"/>
      <c r="N42" s="27"/>
      <c r="O42" s="27"/>
      <c r="P42" s="27"/>
      <c r="Q42" s="27"/>
      <c r="R42" s="27"/>
      <c r="S42" s="27"/>
      <c r="T42" s="27"/>
      <c r="U42" s="30"/>
      <c r="V42" s="40"/>
      <c r="W42" s="40"/>
      <c r="X42" s="30"/>
      <c r="Y42" s="18"/>
      <c r="Z42" s="18"/>
      <c r="AA42" s="40"/>
      <c r="AB42" s="5"/>
      <c r="AC42" s="5"/>
      <c r="AD42" s="5"/>
      <c r="AE42" s="5"/>
      <c r="AF42" s="5"/>
      <c r="AG42" s="5"/>
      <c r="AH42" s="5"/>
      <c r="AI42" s="51"/>
    </row>
    <row r="43" spans="1:35" s="28" customFormat="1" ht="13.8" x14ac:dyDescent="0.3">
      <c r="A43" s="155" t="s">
        <v>77</v>
      </c>
      <c r="B43" s="156"/>
      <c r="C43" s="122" t="s">
        <v>52</v>
      </c>
      <c r="D43" s="107" t="str">
        <f ca="1">[1]!xlv(D45)</f>
        <v>(1 + 3 × β × f) / (1 + 3 × f)</v>
      </c>
      <c r="E43" s="30"/>
      <c r="F43" s="114"/>
      <c r="G43" s="30"/>
      <c r="H43" s="122" t="s">
        <v>52</v>
      </c>
      <c r="I43" s="107" t="str">
        <f ca="1">[1]!xlv(I45)</f>
        <v>1 / (1 + 3 × f)</v>
      </c>
      <c r="J43" s="30"/>
      <c r="K43" s="109"/>
      <c r="L43" s="30"/>
      <c r="M43" s="27"/>
      <c r="N43" s="27"/>
      <c r="O43" s="27"/>
      <c r="P43" s="27"/>
      <c r="Q43" s="27"/>
      <c r="R43" s="27"/>
      <c r="S43" s="27"/>
      <c r="T43" s="27"/>
      <c r="U43" s="30"/>
      <c r="V43" s="40"/>
      <c r="W43" s="40"/>
      <c r="X43" s="30"/>
      <c r="Y43" s="18"/>
      <c r="Z43" s="5"/>
      <c r="AA43" s="40"/>
      <c r="AB43" s="5"/>
      <c r="AC43" s="5"/>
      <c r="AD43" s="5"/>
      <c r="AE43" s="5"/>
      <c r="AF43" s="5"/>
      <c r="AG43" s="5"/>
      <c r="AH43" s="5"/>
      <c r="AI43" s="51"/>
    </row>
    <row r="44" spans="1:35" s="28" customFormat="1" ht="13.8" x14ac:dyDescent="0.3">
      <c r="A44" s="155"/>
      <c r="B44" s="156"/>
      <c r="C44" s="123" t="s">
        <v>52</v>
      </c>
      <c r="D44" s="106" t="str">
        <f>[1]!xln(D45)</f>
        <v>(1 + 3 × 0.267 × 0.1) / (1 + 3 × 0.1)</v>
      </c>
      <c r="E44" s="30"/>
      <c r="F44" s="114"/>
      <c r="G44" s="30"/>
      <c r="H44" s="123" t="s">
        <v>52</v>
      </c>
      <c r="I44" s="106" t="str">
        <f>[1]!xln(I45)</f>
        <v>1 / (1 + 3 × 0.1)</v>
      </c>
      <c r="J44" s="30"/>
      <c r="K44" s="115"/>
      <c r="L44" s="30"/>
      <c r="M44" s="27"/>
      <c r="N44" s="27"/>
      <c r="O44" s="27"/>
      <c r="P44" s="27"/>
      <c r="Q44" s="27"/>
      <c r="R44" s="27"/>
      <c r="S44" s="27"/>
      <c r="T44" s="27"/>
      <c r="U44" s="30"/>
      <c r="V44" s="40"/>
      <c r="W44" s="40"/>
      <c r="X44" s="30"/>
      <c r="Y44" s="18"/>
      <c r="Z44" s="5"/>
      <c r="AA44" s="40"/>
      <c r="AB44" s="5"/>
      <c r="AC44" s="5"/>
      <c r="AD44" s="5"/>
      <c r="AE44" s="5"/>
      <c r="AF44" s="5"/>
      <c r="AG44" s="5"/>
      <c r="AH44" s="5"/>
      <c r="AI44" s="5"/>
    </row>
    <row r="45" spans="1:35" s="28" customFormat="1" ht="13.8" x14ac:dyDescent="0.3">
      <c r="A45" s="157"/>
      <c r="B45" s="158"/>
      <c r="C45" s="124" t="s">
        <v>52</v>
      </c>
      <c r="D45" s="116">
        <f>(1+3*I22*I25)/(1+3*I25)</f>
        <v>0.83076923076923082</v>
      </c>
      <c r="E45" s="117"/>
      <c r="F45" s="118"/>
      <c r="G45" s="117"/>
      <c r="H45" s="124" t="s">
        <v>52</v>
      </c>
      <c r="I45" s="116">
        <f>1/(1+3*I25)</f>
        <v>0.76923076923076916</v>
      </c>
      <c r="J45" s="119"/>
      <c r="K45" s="120"/>
      <c r="L45" s="30"/>
      <c r="M45" s="27"/>
      <c r="N45" s="27"/>
      <c r="O45" s="27"/>
      <c r="P45" s="27"/>
      <c r="Q45" s="27"/>
      <c r="R45" s="27"/>
      <c r="S45" s="27"/>
      <c r="T45" s="27"/>
      <c r="U45" s="30"/>
      <c r="V45" s="40"/>
      <c r="W45" s="40"/>
      <c r="X45" s="30"/>
      <c r="Y45" s="5"/>
      <c r="Z45" s="5"/>
      <c r="AA45" s="5"/>
      <c r="AB45" s="5"/>
      <c r="AC45" s="5"/>
      <c r="AD45" s="5"/>
      <c r="AE45" s="5"/>
      <c r="AF45" s="5"/>
      <c r="AG45" s="5"/>
      <c r="AH45" s="51"/>
      <c r="AI45" s="5"/>
    </row>
    <row r="46" spans="1:35" s="28" customFormat="1" ht="13.8" x14ac:dyDescent="0.3">
      <c r="A46" s="78"/>
      <c r="B46" s="80"/>
      <c r="C46" s="86"/>
      <c r="D46" s="78"/>
      <c r="E46" s="78"/>
      <c r="F46" s="83"/>
      <c r="G46" s="78"/>
      <c r="H46" s="78"/>
      <c r="I46" s="83"/>
      <c r="J46" s="78"/>
      <c r="K46" s="78"/>
      <c r="L46" s="30"/>
      <c r="M46" s="27"/>
      <c r="N46" s="27"/>
      <c r="O46" s="27"/>
      <c r="P46" s="27"/>
      <c r="Q46" s="27"/>
      <c r="R46" s="27"/>
      <c r="S46" s="27"/>
      <c r="T46" s="27"/>
      <c r="U46" s="30"/>
      <c r="V46" s="40"/>
      <c r="W46" s="40"/>
      <c r="X46" s="30"/>
      <c r="Y46" s="18"/>
      <c r="Z46" s="5"/>
      <c r="AA46" s="55"/>
      <c r="AB46" s="5"/>
      <c r="AC46" s="5"/>
      <c r="AD46" s="5"/>
      <c r="AE46" s="5"/>
      <c r="AF46" s="5"/>
      <c r="AG46" s="5"/>
      <c r="AH46" s="5"/>
      <c r="AI46" s="5"/>
    </row>
    <row r="47" spans="1:35" s="28" customFormat="1" ht="13.8" x14ac:dyDescent="0.3">
      <c r="A47" s="78"/>
      <c r="B47" s="80"/>
      <c r="C47" s="87"/>
      <c r="D47" s="78"/>
      <c r="E47" s="79"/>
      <c r="F47" s="83"/>
      <c r="G47" s="78"/>
      <c r="H47" s="78"/>
      <c r="I47" s="83"/>
      <c r="J47" s="78"/>
      <c r="K47" s="78"/>
      <c r="L47" s="30"/>
      <c r="M47" s="27"/>
      <c r="N47" s="27"/>
      <c r="O47" s="27"/>
      <c r="P47" s="27"/>
      <c r="Q47" s="27"/>
      <c r="R47" s="27"/>
      <c r="S47" s="27"/>
      <c r="T47" s="27"/>
      <c r="U47" s="30"/>
      <c r="V47" s="40"/>
      <c r="W47" s="40"/>
      <c r="X47" s="30"/>
      <c r="Y47" s="52"/>
      <c r="Z47" s="5"/>
      <c r="AA47" s="41"/>
      <c r="AB47" s="5"/>
      <c r="AC47" s="5"/>
      <c r="AD47" s="5"/>
      <c r="AE47" s="5"/>
      <c r="AF47" s="5"/>
      <c r="AG47" s="5"/>
      <c r="AH47" s="5"/>
      <c r="AI47" s="5"/>
    </row>
    <row r="48" spans="1:35" s="28" customFormat="1" ht="13.8" x14ac:dyDescent="0.3">
      <c r="A48" s="78"/>
      <c r="B48" s="79"/>
      <c r="C48" s="79"/>
      <c r="D48" s="83"/>
      <c r="E48" s="79"/>
      <c r="F48" s="83"/>
      <c r="G48" s="78"/>
      <c r="H48" s="78"/>
      <c r="I48" s="83"/>
      <c r="J48" s="78"/>
      <c r="K48" s="78"/>
      <c r="L48" s="30"/>
      <c r="M48" s="27"/>
      <c r="N48" s="27"/>
      <c r="O48" s="27"/>
      <c r="P48" s="27"/>
      <c r="Q48" s="27"/>
      <c r="R48" s="27"/>
      <c r="S48" s="27"/>
      <c r="T48" s="27"/>
      <c r="U48" s="30"/>
      <c r="V48" s="40"/>
      <c r="W48" s="40"/>
      <c r="X48" s="30"/>
      <c r="Y48" s="52"/>
      <c r="Z48" s="18"/>
      <c r="AA48" s="41"/>
      <c r="AB48" s="5"/>
      <c r="AC48" s="5"/>
      <c r="AD48" s="5"/>
      <c r="AE48" s="5"/>
      <c r="AF48" s="5"/>
      <c r="AG48" s="5"/>
      <c r="AH48" s="5"/>
      <c r="AI48" s="5"/>
    </row>
    <row r="49" spans="1:35" s="28" customFormat="1" ht="13.8" x14ac:dyDescent="0.3">
      <c r="A49" s="78"/>
      <c r="B49" s="88"/>
      <c r="C49" s="83"/>
      <c r="D49" s="83"/>
      <c r="E49" s="79"/>
      <c r="F49" s="83"/>
      <c r="G49" s="78"/>
      <c r="H49" s="78"/>
      <c r="I49" s="83"/>
      <c r="J49" s="78"/>
      <c r="K49" s="78"/>
      <c r="L49" s="30"/>
      <c r="M49" s="27"/>
      <c r="N49" s="27"/>
      <c r="O49" s="27"/>
      <c r="P49" s="27"/>
      <c r="Q49" s="27"/>
      <c r="R49" s="27"/>
      <c r="S49" s="27"/>
      <c r="T49" s="27"/>
      <c r="U49" s="30"/>
      <c r="V49" s="40"/>
      <c r="W49" s="40"/>
      <c r="X49" s="30"/>
      <c r="Y49" s="18"/>
      <c r="Z49" s="51"/>
      <c r="AA49" s="55"/>
      <c r="AB49" s="51"/>
      <c r="AC49" s="5"/>
      <c r="AD49" s="5"/>
      <c r="AE49" s="5"/>
      <c r="AF49" s="5"/>
      <c r="AG49" s="5"/>
      <c r="AH49" s="5"/>
      <c r="AI49" s="5"/>
    </row>
    <row r="50" spans="1:35" s="28" customFormat="1" ht="13.8" x14ac:dyDescent="0.3">
      <c r="A50" s="78"/>
      <c r="B50" s="83"/>
      <c r="C50" s="83"/>
      <c r="D50" s="79"/>
      <c r="E50" s="83"/>
      <c r="F50" s="78"/>
      <c r="G50" s="78"/>
      <c r="H50" s="83"/>
      <c r="I50" s="78"/>
      <c r="J50" s="78"/>
      <c r="K50" s="78"/>
      <c r="L50" s="30"/>
      <c r="M50" s="27"/>
      <c r="N50" s="27"/>
      <c r="O50" s="27"/>
      <c r="P50" s="27"/>
      <c r="Q50" s="27"/>
      <c r="R50" s="27"/>
      <c r="S50" s="27"/>
      <c r="T50" s="27"/>
      <c r="U50" s="30"/>
      <c r="V50" s="40"/>
      <c r="W50" s="40"/>
      <c r="X50" s="30"/>
      <c r="Y50" s="18"/>
      <c r="Z50" s="5"/>
      <c r="AA50" s="41"/>
      <c r="AB50" s="5"/>
      <c r="AC50" s="5"/>
      <c r="AD50" s="5"/>
      <c r="AE50" s="5"/>
      <c r="AF50" s="5"/>
      <c r="AG50" s="5"/>
      <c r="AH50" s="5"/>
      <c r="AI50" s="5"/>
    </row>
    <row r="51" spans="1:35" s="28" customFormat="1" ht="13.8" x14ac:dyDescent="0.3">
      <c r="A51" s="78"/>
      <c r="B51" s="83"/>
      <c r="C51" s="83"/>
      <c r="D51" s="79"/>
      <c r="E51" s="83"/>
      <c r="F51" s="78"/>
      <c r="G51" s="78"/>
      <c r="H51" s="83"/>
      <c r="I51" s="78"/>
      <c r="J51" s="78"/>
      <c r="K51" s="78"/>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3.8" x14ac:dyDescent="0.3">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3.8" x14ac:dyDescent="0.3">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3.8" x14ac:dyDescent="0.3">
      <c r="A56" s="5"/>
      <c r="B56" s="48" t="s">
        <v>79</v>
      </c>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3.8" x14ac:dyDescent="0.3">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3.8" x14ac:dyDescent="0.3">
      <c r="A58" s="58"/>
      <c r="B58" s="61"/>
      <c r="C58" s="60"/>
      <c r="D58" s="62"/>
      <c r="E58" s="62"/>
      <c r="F58" s="63" t="s">
        <v>35</v>
      </c>
      <c r="G58" s="60"/>
      <c r="H58" s="62"/>
      <c r="I58" s="62"/>
      <c r="J58" s="62"/>
      <c r="K58" s="58"/>
      <c r="L58" s="30"/>
      <c r="M58" s="27"/>
      <c r="N58" s="27"/>
      <c r="O58" s="27"/>
      <c r="P58" s="27"/>
      <c r="Q58" s="27"/>
      <c r="R58" s="27"/>
      <c r="S58" s="27"/>
      <c r="T58" s="27"/>
      <c r="U58" s="30"/>
      <c r="V58" s="30"/>
      <c r="W58" s="30"/>
      <c r="X58" s="30"/>
    </row>
    <row r="59" spans="1:35" s="28" customFormat="1" ht="13.8" x14ac:dyDescent="0.3">
      <c r="A59" s="58"/>
      <c r="B59" s="62"/>
      <c r="C59" s="62"/>
      <c r="D59" s="62"/>
      <c r="E59" s="62"/>
      <c r="F59" s="92" t="s">
        <v>48</v>
      </c>
      <c r="G59" s="62"/>
      <c r="H59" s="62"/>
      <c r="I59" s="62"/>
      <c r="J59" s="62"/>
      <c r="K59" s="58"/>
      <c r="L59" s="30"/>
      <c r="M59" s="27"/>
      <c r="N59" s="27"/>
      <c r="O59" s="27"/>
      <c r="P59" s="27"/>
      <c r="Q59" s="27"/>
      <c r="R59" s="27"/>
      <c r="S59" s="27"/>
      <c r="T59" s="27"/>
      <c r="U59" s="30"/>
      <c r="V59" s="30"/>
      <c r="W59" s="30"/>
      <c r="X59" s="30"/>
    </row>
    <row r="60" spans="1:35" s="26" customFormat="1" ht="13.8" x14ac:dyDescent="0.3">
      <c r="F60" s="89"/>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7">
    <mergeCell ref="B13:C13"/>
    <mergeCell ref="D32:F33"/>
    <mergeCell ref="I32:K33"/>
    <mergeCell ref="A43:B45"/>
    <mergeCell ref="A39:B41"/>
    <mergeCell ref="A35:B37"/>
    <mergeCell ref="A32:B33"/>
  </mergeCells>
  <dataValidations count="1">
    <dataValidation type="list" allowBlank="1" showInputMessage="1" showErrorMessage="1" sqref="C16">
      <formula1>"2014,2024,7075"</formula1>
    </dataValidation>
  </dataValidations>
  <hyperlinks>
    <hyperlink ref="F59" r:id="rId1"/>
    <hyperlink ref="B13:C13" r:id="rId2" display="(NACA-TN-3781, 1957)"/>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2016-06-27T00:49:10Z</dcterms:modified>
  <cp:category>Engineering Spreadsheets</cp:category>
</cp:coreProperties>
</file>