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540" yWindow="876" windowWidth="24240" windowHeight="10896" tabRatio="871" activeTab="1"/>
  </bookViews>
  <sheets>
    <sheet name="READ ME" sheetId="38"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12" i="38" l="1"/>
  <c r="B12" i="31" l="1"/>
  <c r="F11" i="31"/>
  <c r="L10" i="31"/>
  <c r="F10" i="31"/>
  <c r="J9" i="31"/>
  <c r="F9" i="31"/>
  <c r="J8" i="31"/>
  <c r="F8" i="31"/>
  <c r="X7" i="31"/>
  <c r="X6" i="31"/>
  <c r="X5" i="31"/>
  <c r="X4" i="31"/>
  <c r="X3" i="31"/>
  <c r="X2" i="31"/>
  <c r="X1" i="31"/>
  <c r="G1" i="31" s="1"/>
  <c r="J10" i="31" s="1"/>
  <c r="AI18" i="31" l="1"/>
  <c r="AJ18" i="31" s="1"/>
  <c r="AI19" i="31"/>
  <c r="AJ19" i="31" s="1"/>
  <c r="AI20" i="31"/>
  <c r="AJ20" i="31" s="1"/>
  <c r="AI21" i="31"/>
  <c r="AJ21" i="31" s="1"/>
  <c r="AI22" i="31"/>
  <c r="AJ22" i="31" s="1"/>
  <c r="AI23" i="31"/>
  <c r="AJ23" i="31" s="1"/>
  <c r="AI24" i="31"/>
  <c r="AJ24" i="31" s="1"/>
  <c r="AI25" i="31"/>
  <c r="AJ25" i="31" s="1"/>
  <c r="AI26" i="31"/>
  <c r="AJ26" i="31" s="1"/>
  <c r="AI27" i="31"/>
  <c r="AJ27" i="31" s="1"/>
  <c r="AI28" i="31"/>
  <c r="AJ28" i="31" s="1"/>
  <c r="AI29" i="31"/>
  <c r="AJ29" i="31" s="1"/>
  <c r="AI30" i="31"/>
  <c r="AJ30" i="31" s="1"/>
  <c r="AI31" i="31"/>
  <c r="AJ31" i="31" s="1"/>
  <c r="AI32" i="31"/>
  <c r="AJ32" i="31" s="1"/>
  <c r="AI17" i="31"/>
  <c r="AJ17" i="31" s="1"/>
  <c r="C31" i="31" l="1"/>
  <c r="C30" i="31"/>
  <c r="C34" i="31" l="1"/>
  <c r="C33" i="31"/>
  <c r="G19" i="31" l="1"/>
  <c r="C28" i="31" l="1"/>
  <c r="G20" i="31"/>
  <c r="C27" i="31"/>
  <c r="C37" i="31" l="1"/>
  <c r="C36" i="31"/>
  <c r="C48" i="31" l="1"/>
  <c r="C47" i="31"/>
  <c r="C46" i="31"/>
  <c r="K49" i="31" l="1"/>
  <c r="J49" i="31"/>
</calcChain>
</file>

<file path=xl/sharedStrings.xml><?xml version="1.0" encoding="utf-8"?>
<sst xmlns="http://schemas.openxmlformats.org/spreadsheetml/2006/main" count="114" uniqueCount="83">
  <si>
    <t>R. Abbott</t>
  </si>
  <si>
    <t>Author:</t>
  </si>
  <si>
    <t>Check:</t>
  </si>
  <si>
    <t>Date:</t>
  </si>
  <si>
    <t>Revision:</t>
  </si>
  <si>
    <t>Report:</t>
  </si>
  <si>
    <t>Page:</t>
  </si>
  <si>
    <t>Section:</t>
  </si>
  <si>
    <t>Document Number:</t>
  </si>
  <si>
    <t>Revision Level :</t>
  </si>
  <si>
    <t xml:space="preserve"> </t>
  </si>
  <si>
    <t>=</t>
  </si>
  <si>
    <t>psi</t>
  </si>
  <si>
    <t xml:space="preserve">h = </t>
  </si>
  <si>
    <t xml:space="preserve">D = </t>
  </si>
  <si>
    <t xml:space="preserve">c = </t>
  </si>
  <si>
    <t xml:space="preserve">c' = </t>
  </si>
  <si>
    <t xml:space="preserve">b = </t>
  </si>
  <si>
    <t xml:space="preserve">t = </t>
  </si>
  <si>
    <t>h/t =</t>
  </si>
  <si>
    <t>c/t =</t>
  </si>
  <si>
    <t>Stress</t>
  </si>
  <si>
    <t>-279x + 36920</t>
  </si>
  <si>
    <t>-0.0015297x3 + 1.1304321x2 - 299.3019481x + 32,118.9810190</t>
  </si>
  <si>
    <t xml:space="preserve">B =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</si>
  <si>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</si>
  <si>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</si>
  <si>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</si>
  <si>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</si>
  <si>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</si>
  <si>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</si>
  <si>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</si>
  <si>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</si>
  <si>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</si>
  <si>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</si>
  <si>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</si>
  <si>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</si>
  <si>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</si>
  <si>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</si>
  <si>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</si>
  <si>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</si>
  <si>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</si>
  <si>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</si>
  <si>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</si>
  <si>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</si>
  <si>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</si>
  <si>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</si>
  <si>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</si>
  <si>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COLLAPSE OF SHEAR WEB WITH HOLES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</si>
  <si>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</si>
  <si>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</si>
  <si>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</si>
  <si>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</si>
  <si>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</si>
  <si>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</si>
  <si>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</si>
  <si>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</si>
  <si>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</si>
  <si>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</si>
  <si>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</si>
  <si>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</si>
  <si>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</si>
  <si>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</si>
  <si>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</si>
  <si>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</si>
  <si>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</si>
  <si>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(NACA-WR-L-323, 1942)</t>
  </si>
  <si>
    <t>AA-SM-007-011</t>
  </si>
  <si>
    <t>(Abbott, Richard. Analysis and Design of Composite and Metallic Flight Vehicle Structures 1st Edition, 2016)</t>
  </si>
  <si>
    <t>τ =</t>
  </si>
  <si>
    <t>τh =</t>
  </si>
  <si>
    <t>τc =</t>
  </si>
  <si>
    <t>in, Panel Height</t>
  </si>
  <si>
    <t>in, Hole Diameter</t>
  </si>
  <si>
    <t>in, Width of Flange</t>
  </si>
  <si>
    <t>in, Hole Pitch</t>
  </si>
  <si>
    <t>in, Panel Thickness</t>
  </si>
  <si>
    <t>psi, Applied Shear Stress</t>
  </si>
  <si>
    <t>in, Distance between Bases of Hole Edge Flange</t>
  </si>
  <si>
    <t>in, Distance between Hole Edges</t>
  </si>
  <si>
    <t>Calculation of allowable 'collapse' shear stress due to the presence of flanged lightening holes</t>
  </si>
  <si>
    <t>Allowable Shear Stress:</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</si>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</sst>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1"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11"/>
      <color theme="1"/>
      <name val="Calibri"/>
      <family val="2"/>
      <scheme val="minor"/>
    </font>
    <font>
      <sz val="10"/>
      <color rgb="FF0000CC"/>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8" fillId="0" borderId="0"/>
    <xf numFmtId="0" fontId="1" fillId="0" borderId="0"/>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xf numFmtId="0" fontId="15" fillId="0" borderId="0" applyNumberFormat="0" applyFill="0" applyBorder="0" applyAlignment="0" applyProtection="0"/>
  </cellStyleXfs>
  <cellXfs count="97">
    <xf numFmtId="0" fontId="0" fillId="0" borderId="0" xfId="0"/>
    <xf numFmtId="0" fontId="3" fillId="0" borderId="0" xfId="1" applyFont="1"/>
    <xf numFmtId="0" fontId="5" fillId="0" borderId="0" xfId="1" applyFont="1"/>
    <xf numFmtId="0" fontId="5" fillId="0" borderId="1" xfId="1" applyFont="1" applyBorder="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1" fontId="7" fillId="0" borderId="0" xfId="0" applyNumberFormat="1" applyFont="1" applyAlignment="1">
      <alignment horizontal="center"/>
    </xf>
    <xf numFmtId="0" fontId="5" fillId="0" borderId="0" xfId="0" applyFont="1" applyAlignment="1">
      <alignment vertical="center"/>
    </xf>
    <xf numFmtId="0" fontId="5" fillId="0" borderId="0" xfId="0" applyFont="1" applyBorder="1"/>
    <xf numFmtId="0" fontId="5" fillId="0" borderId="0" xfId="0" applyFont="1" applyAlignment="1">
      <alignment horizontal="left"/>
    </xf>
    <xf numFmtId="0" fontId="6" fillId="0" borderId="0" xfId="0" applyFont="1" applyAlignment="1">
      <alignment horizontal="center"/>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3" fontId="7" fillId="0" borderId="0" xfId="0" applyNumberFormat="1" applyFont="1" applyAlignment="1">
      <alignment horizontal="center"/>
    </xf>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164" fontId="5" fillId="0" borderId="0" xfId="0" applyNumberFormat="1" applyFont="1" applyBorder="1" applyAlignment="1">
      <alignment horizontal="center"/>
    </xf>
    <xf numFmtId="0" fontId="5" fillId="0" borderId="0" xfId="3" applyFont="1" applyAlignment="1">
      <alignment horizontal="center"/>
    </xf>
    <xf numFmtId="0" fontId="5" fillId="0" borderId="0" xfId="3" applyFont="1"/>
    <xf numFmtId="0" fontId="5" fillId="0" borderId="0" xfId="3" applyFont="1" applyAlignment="1"/>
    <xf numFmtId="0" fontId="6" fillId="0" borderId="0" xfId="0" applyFont="1" applyAlignment="1">
      <alignment horizontal="right"/>
    </xf>
    <xf numFmtId="0" fontId="6" fillId="0" borderId="0" xfId="0" applyFont="1" applyAlignment="1">
      <alignment horizontal="left"/>
    </xf>
    <xf numFmtId="0" fontId="5" fillId="0" borderId="0" xfId="3" applyFont="1" applyAlignment="1">
      <alignment horizontal="right"/>
    </xf>
    <xf numFmtId="2" fontId="5" fillId="0" borderId="0" xfId="3" applyNumberFormat="1" applyFont="1" applyAlignment="1"/>
    <xf numFmtId="164" fontId="5" fillId="0" borderId="0" xfId="3" applyNumberFormat="1" applyFont="1"/>
    <xf numFmtId="2" fontId="5" fillId="0" borderId="0" xfId="3" applyNumberFormat="1" applyFont="1"/>
    <xf numFmtId="0" fontId="9" fillId="0" borderId="0" xfId="0" applyFont="1"/>
    <xf numFmtId="0" fontId="9" fillId="0" borderId="0" xfId="3" applyFont="1" applyAlignment="1"/>
    <xf numFmtId="164" fontId="9" fillId="0" borderId="0" xfId="3" applyNumberFormat="1" applyFont="1" applyAlignment="1"/>
    <xf numFmtId="0" fontId="5" fillId="0" borderId="0" xfId="3" quotePrefix="1" applyFont="1" applyAlignment="1">
      <alignment horizontal="right"/>
    </xf>
    <xf numFmtId="165" fontId="5" fillId="0" borderId="0" xfId="3" applyNumberFormat="1" applyFont="1"/>
    <xf numFmtId="0" fontId="5" fillId="0" borderId="0" xfId="0" quotePrefix="1" applyFont="1"/>
    <xf numFmtId="1" fontId="5" fillId="0" borderId="0" xfId="0" quotePrefix="1" applyNumberFormat="1" applyFont="1"/>
    <xf numFmtId="0" fontId="5" fillId="0" borderId="0" xfId="0" quotePrefix="1" applyFont="1" applyAlignment="1">
      <alignment horizontal="right"/>
    </xf>
    <xf numFmtId="2" fontId="10" fillId="0" borderId="0" xfId="0" applyNumberFormat="1" applyFont="1"/>
    <xf numFmtId="2" fontId="10" fillId="0" borderId="0" xfId="3" applyNumberFormat="1" applyFont="1" applyAlignment="1"/>
    <xf numFmtId="2" fontId="11" fillId="0" borderId="0" xfId="3" applyNumberFormat="1" applyFont="1" applyAlignment="1"/>
    <xf numFmtId="0" fontId="5" fillId="0" borderId="0" xfId="3" applyFont="1" applyProtection="1">
      <protection locked="0"/>
    </xf>
    <xf numFmtId="0" fontId="5" fillId="0" borderId="0" xfId="3" applyFont="1" applyAlignment="1" applyProtection="1">
      <alignment horizontal="right"/>
      <protection locked="0"/>
    </xf>
    <xf numFmtId="0" fontId="12" fillId="0" borderId="0" xfId="3" applyFont="1" applyProtection="1">
      <protection locked="0"/>
    </xf>
    <xf numFmtId="0" fontId="12" fillId="0" borderId="0" xfId="3" applyFont="1" applyAlignment="1" applyProtection="1">
      <alignment horizontal="left"/>
      <protection locked="0"/>
    </xf>
    <xf numFmtId="0" fontId="5" fillId="0" borderId="2" xfId="3" applyFont="1" applyBorder="1" applyAlignment="1">
      <alignment horizontal="center"/>
    </xf>
    <xf numFmtId="0" fontId="6" fillId="0" borderId="0" xfId="3" applyFont="1" applyAlignment="1">
      <alignment horizontal="left"/>
    </xf>
    <xf numFmtId="0" fontId="5" fillId="0" borderId="1" xfId="3" applyFont="1" applyBorder="1" applyAlignment="1">
      <alignment horizontal="center"/>
    </xf>
    <xf numFmtId="14" fontId="12"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3"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3" fillId="0" borderId="0" xfId="3" applyFont="1"/>
    <xf numFmtId="0" fontId="4" fillId="0" borderId="0" xfId="3" applyFont="1"/>
    <xf numFmtId="0" fontId="14" fillId="0" borderId="0" xfId="3" applyFont="1"/>
    <xf numFmtId="0" fontId="5" fillId="0" borderId="0" xfId="3" applyFont="1" applyBorder="1" applyAlignment="1"/>
    <xf numFmtId="0" fontId="14" fillId="0" borderId="0" xfId="3" applyFont="1" applyBorder="1" applyAlignment="1"/>
    <xf numFmtId="0" fontId="5" fillId="0" borderId="1" xfId="0" applyFont="1" applyBorder="1"/>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5" fillId="0" borderId="0" xfId="0" applyFont="1" applyBorder="1" applyProtection="1">
      <protection locked="0"/>
    </xf>
    <xf numFmtId="0" fontId="15" fillId="0" borderId="0" xfId="5"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Border="1" applyProtection="1">
      <protection locked="0"/>
    </xf>
    <xf numFmtId="0" fontId="16"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5" fontId="5" fillId="0" borderId="0" xfId="4" applyNumberFormat="1" applyFont="1" applyBorder="1" applyAlignment="1">
      <alignment horizontal="center"/>
    </xf>
    <xf numFmtId="0" fontId="17" fillId="0" borderId="0" xfId="5" applyFont="1" applyBorder="1" applyAlignment="1" applyProtection="1">
      <alignment horizontal="center"/>
      <protection locked="0"/>
    </xf>
    <xf numFmtId="0" fontId="5" fillId="0" borderId="0" xfId="3" applyFont="1" applyBorder="1" applyAlignment="1">
      <alignment horizontal="left" vertical="top" wrapText="1"/>
    </xf>
    <xf numFmtId="0" fontId="15" fillId="0" borderId="0" xfId="5" applyBorder="1" applyAlignment="1" applyProtection="1">
      <alignment horizontal="center"/>
    </xf>
    <xf numFmtId="0" fontId="18" fillId="0" borderId="0" xfId="6" applyFont="1" applyBorder="1" applyAlignment="1" applyProtection="1">
      <alignment horizontal="center"/>
    </xf>
    <xf numFmtId="0" fontId="20" fillId="0" borderId="0" xfId="7"/>
    <xf numFmtId="0" fontId="19" fillId="0" borderId="0" xfId="6" applyBorder="1" applyAlignment="1">
      <alignment horizontal="center"/>
    </xf>
    <xf numFmtId="0" fontId="15" fillId="0" borderId="0" xfId="8" applyAlignment="1">
      <alignment vertical="top"/>
    </xf>
    <xf numFmtId="0" fontId="5" fillId="0" borderId="0" xfId="3" applyFont="1" applyAlignment="1">
      <alignment horizontal="left" vertical="top"/>
    </xf>
    <xf numFmtId="0" fontId="5" fillId="0" borderId="0" xfId="3" applyFont="1" applyFill="1"/>
    <xf numFmtId="0" fontId="10" fillId="0" borderId="0" xfId="0" applyFont="1"/>
    <xf numFmtId="2" fontId="6" fillId="0" borderId="0" xfId="0" applyNumberFormat="1" applyFont="1" applyBorder="1" applyAlignment="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5" fillId="0" borderId="0" xfId="5" applyBorder="1" applyAlignment="1" applyProtection="1">
      <alignment horizontal="center"/>
    </xf>
    <xf numFmtId="0" fontId="15" fillId="0" borderId="0" xfId="5" applyAlignment="1" applyProtection="1">
      <alignment horizontal="left"/>
    </xf>
    <xf numFmtId="0" fontId="5" fillId="0" borderId="0" xfId="3" applyFont="1" applyAlignment="1">
      <alignment horizontal="left" wrapText="1"/>
    </xf>
  </cellXfs>
  <cellStyles count="9">
    <cellStyle name="Hyperlink" xfId="8" builtinId="8"/>
    <cellStyle name="Hyperlink 2" xfId="5"/>
    <cellStyle name="Hyperlink 3" xfId="6"/>
    <cellStyle name="Normal" xfId="0" builtinId="0" customBuiltin="1"/>
    <cellStyle name="Normal 2" xfId="1"/>
    <cellStyle name="Normal 2 2" xfId="3"/>
    <cellStyle name="Normal 3" xfId="2"/>
    <cellStyle name="Normal 4" xfId="4"/>
    <cellStyle name="Normal 5" xfId="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54393387393746"/>
          <c:y val="0.1071279227194462"/>
          <c:w val="0.74780428565832291"/>
          <c:h val="0.72118383436124511"/>
        </c:manualLayout>
      </c:layout>
      <c:scatterChart>
        <c:scatterStyle val="lineMarker"/>
        <c:varyColors val="0"/>
        <c:ser>
          <c:idx val="0"/>
          <c:order val="0"/>
          <c:trendline>
            <c:trendlineType val="log"/>
            <c:dispRSqr val="0"/>
            <c:dispEq val="0"/>
          </c:trendline>
          <c:trendline>
            <c:trendlineType val="power"/>
            <c:dispRSqr val="0"/>
            <c:dispEq val="0"/>
          </c:trendline>
          <c:trendline>
            <c:trendlineType val="power"/>
            <c:dispRSqr val="0"/>
            <c:dispEq val="0"/>
          </c:trendline>
          <c:trendline>
            <c:trendlineType val="linear"/>
            <c:dispRSqr val="1"/>
            <c:dispEq val="1"/>
            <c:trendlineLbl>
              <c:layout>
                <c:manualLayout>
                  <c:x val="-0.14875026442590203"/>
                  <c:y val="-0.5174908945521226"/>
                </c:manualLayout>
              </c:layout>
              <c:numFmt formatCode="General" sourceLinked="0"/>
            </c:trendlineLbl>
          </c:trendline>
          <c:xVal>
            <c:numRef>
              <c:f>Analysis!$AG$17:$AG$21</c:f>
              <c:numCache>
                <c:formatCode>General</c:formatCode>
                <c:ptCount val="5"/>
                <c:pt idx="0">
                  <c:v>0</c:v>
                </c:pt>
                <c:pt idx="1">
                  <c:v>20</c:v>
                </c:pt>
                <c:pt idx="2">
                  <c:v>40</c:v>
                </c:pt>
                <c:pt idx="3">
                  <c:v>60</c:v>
                </c:pt>
                <c:pt idx="4">
                  <c:v>80</c:v>
                </c:pt>
              </c:numCache>
            </c:numRef>
          </c:xVal>
          <c:yVal>
            <c:numRef>
              <c:f>Analysis!$AH$17:$AH$21</c:f>
              <c:numCache>
                <c:formatCode>General</c:formatCode>
                <c:ptCount val="5"/>
                <c:pt idx="0">
                  <c:v>37200</c:v>
                </c:pt>
                <c:pt idx="1">
                  <c:v>31200</c:v>
                </c:pt>
                <c:pt idx="2">
                  <c:v>25500</c:v>
                </c:pt>
                <c:pt idx="3">
                  <c:v>20000</c:v>
                </c:pt>
                <c:pt idx="4">
                  <c:v>14900</c:v>
                </c:pt>
              </c:numCache>
            </c:numRef>
          </c:yVal>
          <c:smooth val="0"/>
          <c:extLst>
            <c:ext xmlns:c16="http://schemas.microsoft.com/office/drawing/2014/chart" uri="{C3380CC4-5D6E-409C-BE32-E72D297353CC}">
              <c16:uniqueId val="{00000000-5AE3-4AC9-8A3C-0DFA6527398F}"/>
            </c:ext>
          </c:extLst>
        </c:ser>
        <c:ser>
          <c:idx val="1"/>
          <c:order val="1"/>
          <c:trendline>
            <c:trendlineType val="poly"/>
            <c:order val="3"/>
            <c:dispRSqr val="1"/>
            <c:dispEq val="1"/>
            <c:trendlineLbl>
              <c:layout>
                <c:manualLayout>
                  <c:x val="1.7081678223057947E-2"/>
                  <c:y val="-0.73087397265091192"/>
                </c:manualLayout>
              </c:layout>
              <c:numFmt formatCode="#,##0.0000000" sourceLinked="0"/>
            </c:trendlineLbl>
          </c:trendline>
          <c:xVal>
            <c:numRef>
              <c:f>Analysis!$AG$21:$AG$32</c:f>
              <c:numCache>
                <c:formatCode>General</c:formatCode>
                <c:ptCount val="12"/>
                <c:pt idx="0">
                  <c:v>80</c:v>
                </c:pt>
                <c:pt idx="1">
                  <c:v>100</c:v>
                </c:pt>
                <c:pt idx="2">
                  <c:v>120</c:v>
                </c:pt>
                <c:pt idx="3">
                  <c:v>140</c:v>
                </c:pt>
                <c:pt idx="4">
                  <c:v>160</c:v>
                </c:pt>
                <c:pt idx="5">
                  <c:v>180</c:v>
                </c:pt>
                <c:pt idx="6">
                  <c:v>200</c:v>
                </c:pt>
                <c:pt idx="7">
                  <c:v>220</c:v>
                </c:pt>
                <c:pt idx="8">
                  <c:v>240</c:v>
                </c:pt>
                <c:pt idx="9">
                  <c:v>260</c:v>
                </c:pt>
                <c:pt idx="10">
                  <c:v>280</c:v>
                </c:pt>
                <c:pt idx="11">
                  <c:v>300</c:v>
                </c:pt>
              </c:numCache>
            </c:numRef>
          </c:xVal>
          <c:yVal>
            <c:numRef>
              <c:f>Analysis!$AH$21:$AH$32</c:f>
              <c:numCache>
                <c:formatCode>General</c:formatCode>
                <c:ptCount val="12"/>
                <c:pt idx="0">
                  <c:v>14900</c:v>
                </c:pt>
                <c:pt idx="1">
                  <c:v>11600</c:v>
                </c:pt>
                <c:pt idx="2">
                  <c:v>9700</c:v>
                </c:pt>
                <c:pt idx="3">
                  <c:v>8200</c:v>
                </c:pt>
                <c:pt idx="4">
                  <c:v>7050</c:v>
                </c:pt>
                <c:pt idx="5">
                  <c:v>6100</c:v>
                </c:pt>
                <c:pt idx="6">
                  <c:v>5300</c:v>
                </c:pt>
                <c:pt idx="7">
                  <c:v>4700</c:v>
                </c:pt>
                <c:pt idx="8">
                  <c:v>4150</c:v>
                </c:pt>
                <c:pt idx="9">
                  <c:v>3750</c:v>
                </c:pt>
                <c:pt idx="10">
                  <c:v>3250</c:v>
                </c:pt>
                <c:pt idx="11">
                  <c:v>2900</c:v>
                </c:pt>
              </c:numCache>
            </c:numRef>
          </c:yVal>
          <c:smooth val="0"/>
          <c:extLst>
            <c:ext xmlns:c16="http://schemas.microsoft.com/office/drawing/2014/chart" uri="{C3380CC4-5D6E-409C-BE32-E72D297353CC}">
              <c16:uniqueId val="{00000001-5AE3-4AC9-8A3C-0DFA6527398F}"/>
            </c:ext>
          </c:extLst>
        </c:ser>
        <c:dLbls>
          <c:showLegendKey val="0"/>
          <c:showVal val="0"/>
          <c:showCatName val="0"/>
          <c:showSerName val="0"/>
          <c:showPercent val="0"/>
          <c:showBubbleSize val="0"/>
        </c:dLbls>
        <c:axId val="620477416"/>
        <c:axId val="620474280"/>
      </c:scatterChart>
      <c:valAx>
        <c:axId val="620477416"/>
        <c:scaling>
          <c:orientation val="minMax"/>
          <c:max val="330"/>
          <c:min val="0"/>
        </c:scaling>
        <c:delete val="0"/>
        <c:axPos val="b"/>
        <c:numFmt formatCode="General" sourceLinked="1"/>
        <c:majorTickMark val="out"/>
        <c:minorTickMark val="none"/>
        <c:tickLblPos val="nextTo"/>
        <c:crossAx val="620474280"/>
        <c:crosses val="autoZero"/>
        <c:crossBetween val="midCat"/>
      </c:valAx>
      <c:valAx>
        <c:axId val="620474280"/>
        <c:scaling>
          <c:orientation val="minMax"/>
        </c:scaling>
        <c:delete val="0"/>
        <c:axPos val="l"/>
        <c:majorGridlines/>
        <c:numFmt formatCode="General" sourceLinked="1"/>
        <c:majorTickMark val="out"/>
        <c:minorTickMark val="none"/>
        <c:tickLblPos val="nextTo"/>
        <c:crossAx val="620477416"/>
        <c:crosses val="autoZero"/>
        <c:crossBetween val="midCat"/>
      </c:valAx>
      <c:spPr>
        <a:noFill/>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302553</xdr:colOff>
      <xdr:row>16</xdr:row>
      <xdr:rowOff>115710</xdr:rowOff>
    </xdr:from>
    <xdr:to>
      <xdr:col>31</xdr:col>
      <xdr:colOff>452716</xdr:colOff>
      <xdr:row>37</xdr:row>
      <xdr:rowOff>138225</xdr:rowOff>
    </xdr:to>
    <xdr:pic>
      <xdr:nvPicPr>
        <xdr:cNvPr id="1055749" name="Picture 1029">
          <a:extLst>
            <a:ext uri="{FF2B5EF4-FFF2-40B4-BE49-F238E27FC236}">
              <a16:creationId xmlns:a16="http://schemas.microsoft.com/office/drawing/2014/main" id="{00000000-0008-0000-0100-0000051C1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rot="-60000">
          <a:off x="9465603" y="3020835"/>
          <a:ext cx="6246163" cy="3422940"/>
        </a:xfrm>
        <a:prstGeom prst="rect">
          <a:avLst/>
        </a:prstGeom>
        <a:noFill/>
      </xdr:spPr>
    </xdr:pic>
    <xdr:clientData/>
  </xdr:twoCellAnchor>
  <xdr:twoCellAnchor>
    <xdr:from>
      <xdr:col>21</xdr:col>
      <xdr:colOff>152400</xdr:colOff>
      <xdr:row>15</xdr:row>
      <xdr:rowOff>0</xdr:rowOff>
    </xdr:from>
    <xdr:to>
      <xdr:col>31</xdr:col>
      <xdr:colOff>438150</xdr:colOff>
      <xdr:row>40</xdr:row>
      <xdr:rowOff>38099</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222739</xdr:colOff>
      <xdr:row>14</xdr:row>
      <xdr:rowOff>94130</xdr:rowOff>
    </xdr:from>
    <xdr:to>
      <xdr:col>5</xdr:col>
      <xdr:colOff>258597</xdr:colOff>
      <xdr:row>24</xdr:row>
      <xdr:rowOff>170678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222739" y="2597007"/>
          <a:ext cx="3212812" cy="1835009"/>
        </a:xfrm>
        <a:prstGeom prst="rect">
          <a:avLst/>
        </a:prstGeom>
      </xdr:spPr>
    </xdr:pic>
    <xdr:clientData/>
  </xdr:twoCellAnchor>
  <xdr:twoCellAnchor editAs="oneCell">
    <xdr:from>
      <xdr:col>21</xdr:col>
      <xdr:colOff>293734</xdr:colOff>
      <xdr:row>39</xdr:row>
      <xdr:rowOff>82790</xdr:rowOff>
    </xdr:from>
    <xdr:to>
      <xdr:col>33</xdr:col>
      <xdr:colOff>334809</xdr:colOff>
      <xdr:row>69</xdr:row>
      <xdr:rowOff>65872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rot="5400000">
          <a:off x="12353366" y="5818100"/>
          <a:ext cx="5361905" cy="7571428"/>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40822" y="1271744"/>
          <a:ext cx="2575622" cy="631954"/>
          <a:chOff x="40822" y="1267641"/>
          <a:chExt cx="2570933" cy="630195"/>
        </a:xfrm>
      </xdr:grpSpPr>
      <xdr:pic>
        <xdr:nvPicPr>
          <xdr:cNvPr id="12" name="Picture 11">
            <a:hlinkClick xmlns:r="http://schemas.openxmlformats.org/officeDocument/2006/relationships" r:id="rId5"/>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152400</xdr:colOff>
      <xdr:row>41</xdr:row>
      <xdr:rowOff>7620</xdr:rowOff>
    </xdr:from>
    <xdr:to>
      <xdr:col>4</xdr:col>
      <xdr:colOff>449580</xdr:colOff>
      <xdr:row>44</xdr:row>
      <xdr:rowOff>68580</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240" y="6530340"/>
          <a:ext cx="221742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wr-i-323"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0" sqref="O30"/>
    </sheetView>
  </sheetViews>
  <sheetFormatPr defaultColWidth="9.109375" defaultRowHeight="15.6" x14ac:dyDescent="0.3"/>
  <cols>
    <col min="1" max="2" width="9.109375" style="56"/>
    <col min="3" max="3" width="10.6640625" style="56" bestFit="1" customWidth="1"/>
    <col min="4" max="11" width="9.109375" style="56"/>
    <col min="12" max="12" width="5.44140625" style="21" customWidth="1"/>
    <col min="13" max="17" width="5.33203125" style="76" customWidth="1"/>
    <col min="18" max="19" width="5.33203125" style="77" customWidth="1"/>
    <col min="20" max="25" width="9.109375" style="79"/>
    <col min="26" max="16384" width="9.109375" style="56"/>
  </cols>
  <sheetData>
    <row r="1" spans="1:25" s="21" customFormat="1" ht="13.8" x14ac:dyDescent="0.3">
      <c r="A1" s="40"/>
      <c r="B1" s="41" t="s">
        <v>1</v>
      </c>
      <c r="C1" s="42" t="s">
        <v>0</v>
      </c>
      <c r="D1" s="40"/>
      <c r="E1" s="40"/>
      <c r="F1" s="41" t="s">
        <v>25</v>
      </c>
      <c r="G1" s="43"/>
      <c r="H1" s="40"/>
      <c r="I1" s="40"/>
      <c r="J1" s="40"/>
      <c r="K1" s="40"/>
      <c r="M1" s="72"/>
      <c r="N1" s="72"/>
      <c r="O1" s="72"/>
      <c r="P1" s="72"/>
      <c r="Q1" s="72"/>
      <c r="R1" s="72"/>
      <c r="S1" s="72"/>
      <c r="T1" s="73"/>
      <c r="U1" s="73"/>
      <c r="V1" s="73"/>
      <c r="W1" s="74"/>
      <c r="X1" s="75"/>
      <c r="Y1" s="73"/>
    </row>
    <row r="2" spans="1:25" s="21" customFormat="1" ht="13.8" x14ac:dyDescent="0.3">
      <c r="A2" s="40"/>
      <c r="B2" s="41" t="s">
        <v>2</v>
      </c>
      <c r="C2" s="42" t="s">
        <v>10</v>
      </c>
      <c r="D2" s="40"/>
      <c r="E2" s="40"/>
      <c r="F2" s="41" t="s">
        <v>5</v>
      </c>
      <c r="G2" s="42"/>
      <c r="H2" s="40"/>
      <c r="I2" s="40"/>
      <c r="J2" s="40"/>
      <c r="K2" s="40"/>
      <c r="M2" s="72"/>
      <c r="N2" s="72"/>
      <c r="O2" s="72"/>
      <c r="P2" s="72"/>
      <c r="Q2" s="72"/>
      <c r="R2" s="72"/>
      <c r="S2" s="72"/>
      <c r="T2" s="73"/>
      <c r="U2" s="73"/>
      <c r="V2" s="73"/>
      <c r="W2" s="74"/>
      <c r="X2" s="75"/>
      <c r="Y2" s="73"/>
    </row>
    <row r="3" spans="1:25" s="21" customFormat="1" ht="13.8" x14ac:dyDescent="0.3">
      <c r="A3" s="40"/>
      <c r="B3" s="41" t="s">
        <v>3</v>
      </c>
      <c r="C3" s="47"/>
      <c r="D3" s="40"/>
      <c r="E3" s="40"/>
      <c r="F3" s="41" t="s">
        <v>4</v>
      </c>
      <c r="G3" s="42"/>
      <c r="H3" s="40"/>
      <c r="I3" s="40"/>
      <c r="J3" s="40"/>
      <c r="K3" s="40"/>
      <c r="M3" s="72"/>
      <c r="N3" s="72"/>
      <c r="O3" s="72"/>
      <c r="P3" s="72"/>
      <c r="Q3" s="72"/>
      <c r="R3" s="72"/>
      <c r="S3" s="72"/>
      <c r="T3" s="73"/>
      <c r="U3" s="73"/>
      <c r="V3" s="73"/>
      <c r="W3" s="74"/>
      <c r="X3" s="75"/>
      <c r="Y3" s="73"/>
    </row>
    <row r="4" spans="1:25" s="21" customFormat="1" ht="13.8" x14ac:dyDescent="0.3">
      <c r="A4" s="40"/>
      <c r="B4" s="41" t="s">
        <v>37</v>
      </c>
      <c r="C4" s="43"/>
      <c r="D4" s="40"/>
      <c r="E4" s="40"/>
      <c r="F4" s="41" t="s">
        <v>38</v>
      </c>
      <c r="G4" s="42" t="s">
        <v>39</v>
      </c>
      <c r="H4" s="40"/>
      <c r="I4" s="40"/>
      <c r="J4" s="40"/>
      <c r="K4" s="40"/>
      <c r="M4" s="72"/>
      <c r="N4" s="72"/>
      <c r="O4" s="72"/>
      <c r="P4" s="72"/>
      <c r="Q4" s="76"/>
      <c r="R4" s="77"/>
      <c r="S4" s="77"/>
      <c r="T4" s="73"/>
      <c r="U4" s="73"/>
      <c r="V4" s="73"/>
      <c r="W4" s="74"/>
      <c r="X4" s="75"/>
      <c r="Y4" s="73"/>
    </row>
    <row r="5" spans="1:25" s="21" customFormat="1" ht="13.8" x14ac:dyDescent="0.3">
      <c r="A5" s="40"/>
      <c r="B5" s="41" t="s">
        <v>40</v>
      </c>
      <c r="C5" s="43"/>
      <c r="D5" s="40"/>
      <c r="E5" s="41"/>
      <c r="F5" s="40"/>
      <c r="G5" s="40"/>
      <c r="H5" s="40"/>
      <c r="I5" s="40"/>
      <c r="J5" s="40"/>
      <c r="K5" s="40"/>
      <c r="M5" s="72"/>
      <c r="N5" s="72"/>
      <c r="O5" s="72"/>
      <c r="P5" s="72"/>
      <c r="Q5" s="76"/>
      <c r="R5" s="77"/>
      <c r="S5" s="77"/>
      <c r="T5" s="73"/>
      <c r="U5" s="73"/>
      <c r="V5" s="73"/>
      <c r="W5" s="74"/>
      <c r="X5" s="75"/>
      <c r="Y5" s="73"/>
    </row>
    <row r="6" spans="1:25" s="21" customFormat="1" ht="13.8" x14ac:dyDescent="0.3">
      <c r="A6" s="40"/>
      <c r="B6" s="40" t="s">
        <v>7</v>
      </c>
      <c r="C6" s="50"/>
      <c r="D6" s="40"/>
      <c r="E6" s="40"/>
      <c r="F6" s="40"/>
      <c r="G6" s="40"/>
      <c r="H6" s="40"/>
      <c r="I6" s="40"/>
      <c r="J6" s="40"/>
      <c r="K6" s="40"/>
      <c r="M6" s="72"/>
      <c r="N6" s="72"/>
      <c r="O6" s="72"/>
      <c r="P6" s="72"/>
      <c r="Q6" s="76"/>
      <c r="R6" s="77"/>
      <c r="S6" s="77"/>
      <c r="T6" s="73"/>
      <c r="U6" s="73"/>
      <c r="V6" s="73"/>
      <c r="W6" s="74"/>
      <c r="X6" s="75"/>
      <c r="Y6" s="73"/>
    </row>
    <row r="7" spans="1:25" s="21" customFormat="1" ht="13.8" x14ac:dyDescent="0.3">
      <c r="A7" s="40"/>
      <c r="B7" s="40"/>
      <c r="C7" s="40"/>
      <c r="D7" s="40"/>
      <c r="E7" s="40"/>
      <c r="F7" s="40"/>
      <c r="G7" s="40"/>
      <c r="H7" s="40"/>
      <c r="I7" s="40"/>
      <c r="J7" s="40"/>
      <c r="K7" s="40"/>
      <c r="M7" s="72"/>
      <c r="N7" s="72"/>
      <c r="O7" s="72"/>
      <c r="P7" s="72"/>
      <c r="Q7" s="76"/>
      <c r="R7" s="77"/>
      <c r="S7" s="77"/>
      <c r="T7" s="73"/>
      <c r="U7" s="73"/>
      <c r="V7" s="73"/>
      <c r="W7" s="74"/>
      <c r="X7" s="75"/>
      <c r="Y7" s="73"/>
    </row>
    <row r="8" spans="1:25" s="21" customFormat="1" ht="13.8" x14ac:dyDescent="0.3">
      <c r="A8" s="51"/>
      <c r="E8" s="25"/>
      <c r="F8" s="45"/>
      <c r="H8" s="52"/>
      <c r="I8" s="25"/>
      <c r="J8" s="53"/>
      <c r="K8" s="54"/>
      <c r="L8" s="20"/>
      <c r="M8" s="72"/>
      <c r="N8" s="72"/>
      <c r="O8" s="72"/>
      <c r="P8" s="72"/>
      <c r="Q8" s="76"/>
      <c r="R8" s="77"/>
      <c r="S8" s="77"/>
      <c r="T8" s="73"/>
      <c r="U8" s="73"/>
      <c r="V8" s="73"/>
      <c r="W8" s="73"/>
      <c r="X8" s="73"/>
      <c r="Y8" s="73"/>
    </row>
    <row r="9" spans="1:25" s="21" customFormat="1" ht="13.8" x14ac:dyDescent="0.3">
      <c r="E9" s="25"/>
      <c r="F9" s="52"/>
      <c r="H9" s="52"/>
      <c r="I9" s="25"/>
      <c r="J9" s="54"/>
      <c r="K9" s="54"/>
      <c r="L9" s="20"/>
      <c r="M9" s="72"/>
      <c r="N9" s="72"/>
      <c r="O9" s="72"/>
      <c r="P9" s="72"/>
      <c r="Q9" s="76"/>
      <c r="R9" s="77"/>
      <c r="S9" s="77"/>
      <c r="T9" s="73"/>
      <c r="U9" s="73"/>
      <c r="V9" s="73"/>
      <c r="W9" s="73"/>
      <c r="X9" s="73"/>
      <c r="Y9" s="73"/>
    </row>
    <row r="10" spans="1:25" s="21" customFormat="1" ht="13.8" x14ac:dyDescent="0.3">
      <c r="E10" s="25"/>
      <c r="F10" s="52"/>
      <c r="H10" s="52"/>
      <c r="I10" s="25"/>
      <c r="J10" s="45"/>
      <c r="K10" s="52"/>
      <c r="L10" s="20"/>
      <c r="M10" s="72"/>
      <c r="N10" s="72"/>
      <c r="O10" s="72"/>
      <c r="P10" s="72"/>
      <c r="Q10" s="76"/>
      <c r="R10" s="77"/>
      <c r="S10" s="77"/>
      <c r="T10" s="73"/>
      <c r="U10" s="73"/>
      <c r="V10" s="73"/>
      <c r="W10" s="73"/>
      <c r="X10" s="73"/>
      <c r="Y10" s="73"/>
    </row>
    <row r="11" spans="1:25" s="21" customFormat="1" ht="13.8" x14ac:dyDescent="0.3">
      <c r="E11" s="25"/>
      <c r="F11" s="52"/>
      <c r="I11" s="55"/>
      <c r="J11" s="45"/>
      <c r="M11" s="72"/>
      <c r="N11" s="72"/>
      <c r="O11" s="72"/>
      <c r="P11" s="72"/>
      <c r="Q11" s="72"/>
      <c r="R11" s="72"/>
      <c r="S11" s="72"/>
      <c r="T11" s="73"/>
      <c r="U11" s="73"/>
      <c r="V11" s="73"/>
      <c r="W11" s="73"/>
      <c r="X11" s="73"/>
      <c r="Y11" s="73"/>
    </row>
    <row r="12" spans="1:25" x14ac:dyDescent="0.3">
      <c r="C12" s="57" t="str">
        <f>G4</f>
        <v>IMPORTANT INFORMATION</v>
      </c>
      <c r="M12" s="72"/>
      <c r="N12" s="72"/>
      <c r="O12" s="72"/>
      <c r="P12" s="72"/>
      <c r="Q12" s="78"/>
      <c r="R12" s="78"/>
      <c r="S12" s="78"/>
    </row>
    <row r="13" spans="1:25" s="21" customFormat="1" ht="13.8" x14ac:dyDescent="0.3">
      <c r="M13" s="72"/>
      <c r="N13" s="72"/>
      <c r="O13" s="72"/>
      <c r="P13" s="72"/>
      <c r="Q13" s="72"/>
      <c r="R13" s="72"/>
      <c r="S13" s="72"/>
      <c r="T13" s="73"/>
      <c r="U13" s="73"/>
      <c r="V13" s="73"/>
      <c r="W13" s="73"/>
      <c r="X13" s="73"/>
      <c r="Y13" s="73"/>
    </row>
    <row r="14" spans="1:25" s="21" customFormat="1" ht="13.8" x14ac:dyDescent="0.3">
      <c r="B14" s="58" t="s">
        <v>44</v>
      </c>
      <c r="M14" s="72"/>
      <c r="N14" s="72"/>
      <c r="O14" s="72"/>
      <c r="P14" s="72"/>
      <c r="Q14" s="72"/>
      <c r="R14" s="72"/>
      <c r="S14" s="72"/>
      <c r="T14" s="73"/>
      <c r="U14" s="73"/>
      <c r="V14" s="73"/>
      <c r="W14" s="73"/>
      <c r="X14" s="73"/>
      <c r="Y14" s="73"/>
    </row>
    <row r="15" spans="1:25" s="21" customFormat="1" ht="13.8" x14ac:dyDescent="0.3">
      <c r="A15" s="59"/>
      <c r="K15" s="59"/>
      <c r="M15" s="76"/>
      <c r="N15" s="76"/>
      <c r="O15" s="76"/>
      <c r="P15" s="76"/>
      <c r="Q15" s="76"/>
      <c r="R15" s="77"/>
      <c r="S15" s="77"/>
      <c r="T15" s="73"/>
      <c r="U15" s="73"/>
      <c r="V15" s="73"/>
      <c r="W15" s="73"/>
      <c r="X15" s="73"/>
      <c r="Y15" s="73"/>
    </row>
    <row r="16" spans="1:25" s="21" customFormat="1" ht="12.75" customHeight="1" x14ac:dyDescent="0.3">
      <c r="B16" s="92" t="s">
        <v>52</v>
      </c>
      <c r="C16" s="92"/>
      <c r="D16" s="92"/>
      <c r="E16" s="92"/>
      <c r="F16" s="92"/>
      <c r="G16" s="92"/>
      <c r="H16" s="92"/>
      <c r="I16" s="92"/>
      <c r="J16" s="92"/>
      <c r="M16" s="76"/>
      <c r="N16" s="76"/>
      <c r="O16" s="76"/>
      <c r="P16" s="76"/>
      <c r="Q16" s="76"/>
      <c r="R16" s="77"/>
      <c r="S16" s="77"/>
      <c r="T16" s="73"/>
      <c r="U16" s="73"/>
      <c r="V16" s="73"/>
      <c r="W16" s="73"/>
      <c r="X16" s="73"/>
      <c r="Y16" s="73"/>
    </row>
    <row r="17" spans="1:25" s="21" customFormat="1" ht="13.8" x14ac:dyDescent="0.3">
      <c r="B17" s="92"/>
      <c r="C17" s="92"/>
      <c r="D17" s="92"/>
      <c r="E17" s="92"/>
      <c r="F17" s="92"/>
      <c r="G17" s="92"/>
      <c r="H17" s="92"/>
      <c r="I17" s="92"/>
      <c r="J17" s="92"/>
      <c r="M17" s="76"/>
      <c r="N17" s="76"/>
      <c r="O17" s="76"/>
      <c r="P17" s="76"/>
      <c r="Q17" s="76"/>
      <c r="R17" s="77"/>
      <c r="S17" s="77"/>
      <c r="T17" s="73"/>
      <c r="U17" s="73"/>
      <c r="V17" s="73"/>
      <c r="W17" s="73"/>
      <c r="X17" s="73"/>
      <c r="Y17" s="73"/>
    </row>
    <row r="18" spans="1:25" s="21" customFormat="1" ht="13.8" x14ac:dyDescent="0.3">
      <c r="B18" s="92"/>
      <c r="C18" s="92"/>
      <c r="D18" s="92"/>
      <c r="E18" s="92"/>
      <c r="F18" s="92"/>
      <c r="G18" s="92"/>
      <c r="H18" s="92"/>
      <c r="I18" s="92"/>
      <c r="J18" s="92"/>
      <c r="M18" s="76"/>
      <c r="N18" s="76"/>
      <c r="O18" s="76"/>
      <c r="P18" s="76"/>
      <c r="Q18" s="76"/>
      <c r="R18" s="77"/>
      <c r="S18" s="77"/>
      <c r="T18" s="73"/>
      <c r="U18" s="73"/>
      <c r="V18" s="73"/>
      <c r="W18" s="73"/>
      <c r="X18" s="73"/>
      <c r="Y18" s="73"/>
    </row>
    <row r="19" spans="1:25" s="21" customFormat="1" ht="13.8" x14ac:dyDescent="0.3">
      <c r="B19" s="92"/>
      <c r="C19" s="92"/>
      <c r="D19" s="92"/>
      <c r="E19" s="92"/>
      <c r="F19" s="92"/>
      <c r="G19" s="92"/>
      <c r="H19" s="92"/>
      <c r="I19" s="92"/>
      <c r="J19" s="92"/>
      <c r="M19" s="76"/>
      <c r="N19" s="76"/>
      <c r="O19" s="76"/>
      <c r="P19" s="76"/>
      <c r="Q19" s="76"/>
      <c r="R19" s="77"/>
      <c r="S19" s="77"/>
      <c r="T19" s="73"/>
      <c r="U19" s="73"/>
      <c r="V19" s="73"/>
      <c r="W19" s="73"/>
      <c r="X19" s="73"/>
      <c r="Y19" s="73"/>
    </row>
    <row r="20" spans="1:25" s="21" customFormat="1" ht="12.75" customHeight="1" x14ac:dyDescent="0.3">
      <c r="A20" s="59"/>
      <c r="B20" s="60" t="s">
        <v>50</v>
      </c>
      <c r="C20" s="59"/>
      <c r="D20" s="59"/>
      <c r="E20" s="59"/>
      <c r="F20" s="59"/>
      <c r="G20" s="59"/>
      <c r="H20" s="59"/>
      <c r="I20" s="59"/>
      <c r="J20" s="59"/>
      <c r="K20" s="59"/>
      <c r="M20" s="76"/>
      <c r="N20" s="76"/>
      <c r="O20" s="76"/>
      <c r="P20" s="76"/>
      <c r="Q20" s="76"/>
      <c r="R20" s="77"/>
      <c r="S20" s="77"/>
      <c r="T20" s="73"/>
      <c r="U20" s="73"/>
      <c r="V20" s="73"/>
      <c r="W20" s="73"/>
      <c r="X20" s="73"/>
      <c r="Y20" s="73"/>
    </row>
    <row r="21" spans="1:25" s="21" customFormat="1" ht="13.8" x14ac:dyDescent="0.3">
      <c r="A21" s="59"/>
      <c r="B21" s="60"/>
      <c r="C21" s="59"/>
      <c r="D21" s="59"/>
      <c r="E21" s="59"/>
      <c r="F21" s="59"/>
      <c r="G21" s="59"/>
      <c r="H21" s="59"/>
      <c r="I21" s="59"/>
      <c r="J21" s="59"/>
      <c r="K21" s="59"/>
      <c r="M21" s="76"/>
      <c r="N21" s="76"/>
      <c r="O21" s="76"/>
      <c r="P21" s="76"/>
      <c r="Q21" s="76"/>
      <c r="R21" s="77"/>
      <c r="S21" s="77"/>
      <c r="T21" s="73"/>
      <c r="U21" s="73"/>
      <c r="V21" s="73"/>
      <c r="W21" s="73"/>
      <c r="X21" s="73"/>
      <c r="Y21" s="73"/>
    </row>
    <row r="22" spans="1:25" s="21" customFormat="1" ht="13.8" x14ac:dyDescent="0.3">
      <c r="A22" s="59"/>
      <c r="B22" s="92" t="s">
        <v>53</v>
      </c>
      <c r="C22" s="92"/>
      <c r="D22" s="92"/>
      <c r="E22" s="92"/>
      <c r="F22" s="92"/>
      <c r="G22" s="92"/>
      <c r="H22" s="92"/>
      <c r="I22" s="92"/>
      <c r="J22" s="92"/>
      <c r="K22" s="59"/>
      <c r="M22" s="76"/>
      <c r="N22" s="76"/>
      <c r="O22" s="76"/>
      <c r="P22" s="76"/>
      <c r="Q22" s="76"/>
      <c r="R22" s="77"/>
      <c r="S22" s="77"/>
      <c r="T22" s="73"/>
      <c r="U22" s="73"/>
      <c r="V22" s="73"/>
      <c r="W22" s="73"/>
      <c r="X22" s="73"/>
      <c r="Y22" s="73"/>
    </row>
    <row r="23" spans="1:25" s="21" customFormat="1" ht="13.8" x14ac:dyDescent="0.3">
      <c r="A23" s="59"/>
      <c r="B23" s="92"/>
      <c r="C23" s="92"/>
      <c r="D23" s="92"/>
      <c r="E23" s="92"/>
      <c r="F23" s="92"/>
      <c r="G23" s="92"/>
      <c r="H23" s="92"/>
      <c r="I23" s="92"/>
      <c r="J23" s="92"/>
      <c r="K23" s="59"/>
      <c r="M23" s="76"/>
      <c r="N23" s="76"/>
      <c r="O23" s="76"/>
      <c r="P23" s="76"/>
      <c r="Q23" s="76"/>
      <c r="R23" s="77"/>
      <c r="S23" s="80"/>
      <c r="T23" s="73"/>
      <c r="U23" s="73"/>
      <c r="V23" s="73"/>
      <c r="W23" s="73"/>
      <c r="X23" s="73"/>
      <c r="Y23" s="73"/>
    </row>
    <row r="24" spans="1:25" s="21" customFormat="1" ht="13.8" x14ac:dyDescent="0.3">
      <c r="A24" s="59"/>
      <c r="B24" s="92"/>
      <c r="C24" s="92"/>
      <c r="D24" s="92"/>
      <c r="E24" s="92"/>
      <c r="F24" s="92"/>
      <c r="G24" s="92"/>
      <c r="H24" s="92"/>
      <c r="I24" s="92"/>
      <c r="J24" s="92"/>
      <c r="K24" s="59"/>
      <c r="M24" s="76"/>
      <c r="N24" s="76"/>
      <c r="O24" s="76"/>
      <c r="P24" s="76"/>
      <c r="Q24" s="76"/>
      <c r="R24" s="77"/>
      <c r="S24" s="80"/>
      <c r="T24" s="73"/>
      <c r="U24" s="73"/>
      <c r="V24" s="73"/>
      <c r="W24" s="73"/>
      <c r="X24" s="73"/>
      <c r="Y24" s="73"/>
    </row>
    <row r="25" spans="1:25" s="21" customFormat="1" ht="12.75" customHeight="1" x14ac:dyDescent="0.3">
      <c r="A25" s="59"/>
      <c r="B25" s="82"/>
      <c r="C25" s="82"/>
      <c r="D25" s="82"/>
      <c r="E25" s="82"/>
      <c r="F25" s="84" t="s">
        <v>63</v>
      </c>
      <c r="G25" s="82"/>
      <c r="H25" s="82"/>
      <c r="I25" s="82"/>
      <c r="J25" s="82"/>
      <c r="K25" s="59"/>
      <c r="M25" s="76"/>
      <c r="N25" s="76"/>
      <c r="O25" s="76"/>
      <c r="P25" s="76"/>
      <c r="Q25" s="76"/>
      <c r="R25" s="77"/>
      <c r="S25" s="77"/>
      <c r="T25" s="73"/>
      <c r="U25" s="73"/>
      <c r="V25" s="73"/>
      <c r="W25" s="73"/>
      <c r="X25" s="73"/>
      <c r="Y25" s="73"/>
    </row>
    <row r="26" spans="1:25" s="21" customFormat="1" ht="13.8" x14ac:dyDescent="0.3">
      <c r="A26" s="59"/>
      <c r="B26" s="92" t="s">
        <v>54</v>
      </c>
      <c r="C26" s="92"/>
      <c r="D26" s="92"/>
      <c r="E26" s="92"/>
      <c r="F26" s="92"/>
      <c r="G26" s="92"/>
      <c r="H26" s="92"/>
      <c r="I26" s="92"/>
      <c r="J26" s="92"/>
      <c r="K26" s="59"/>
      <c r="M26" s="76"/>
      <c r="N26" s="76"/>
      <c r="O26" s="76"/>
      <c r="P26" s="76"/>
      <c r="Q26" s="76"/>
      <c r="R26" s="77"/>
      <c r="S26" s="77"/>
      <c r="T26" s="73"/>
      <c r="U26" s="73"/>
      <c r="V26" s="73"/>
      <c r="W26" s="73"/>
      <c r="X26" s="73"/>
      <c r="Y26" s="73"/>
    </row>
    <row r="27" spans="1:25" s="21" customFormat="1" ht="13.8" x14ac:dyDescent="0.3">
      <c r="A27" s="59"/>
      <c r="B27" s="92"/>
      <c r="C27" s="92"/>
      <c r="D27" s="92"/>
      <c r="E27" s="92"/>
      <c r="F27" s="92"/>
      <c r="G27" s="92"/>
      <c r="H27" s="92"/>
      <c r="I27" s="92"/>
      <c r="J27" s="92"/>
      <c r="K27" s="59"/>
      <c r="M27" s="76"/>
      <c r="N27" s="76"/>
      <c r="O27" s="76"/>
      <c r="P27" s="76"/>
      <c r="Q27" s="76"/>
      <c r="R27" s="77"/>
      <c r="S27" s="77"/>
      <c r="T27" s="73"/>
      <c r="U27" s="73"/>
      <c r="V27" s="73"/>
      <c r="W27" s="73"/>
      <c r="X27" s="73"/>
      <c r="Y27" s="73"/>
    </row>
    <row r="28" spans="1:25" s="21" customFormat="1" ht="13.8" x14ac:dyDescent="0.3">
      <c r="A28" s="59"/>
      <c r="B28" s="82"/>
      <c r="C28" s="82"/>
      <c r="D28" s="82"/>
      <c r="E28" s="82"/>
      <c r="F28" s="82"/>
      <c r="G28" s="82"/>
      <c r="H28" s="82"/>
      <c r="I28" s="82"/>
      <c r="J28" s="82"/>
      <c r="K28" s="59"/>
      <c r="M28" s="76"/>
      <c r="N28" s="76"/>
      <c r="O28" s="76"/>
      <c r="P28" s="76"/>
      <c r="Q28" s="76"/>
      <c r="R28" s="77"/>
      <c r="S28" s="77"/>
      <c r="T28" s="73"/>
      <c r="U28" s="73"/>
      <c r="V28" s="73"/>
      <c r="W28" s="73"/>
      <c r="X28" s="73"/>
      <c r="Y28" s="73"/>
    </row>
    <row r="29" spans="1:25" s="21" customFormat="1" ht="13.8" x14ac:dyDescent="0.3">
      <c r="A29" s="59"/>
      <c r="B29" s="92" t="s">
        <v>55</v>
      </c>
      <c r="C29" s="92"/>
      <c r="D29" s="92"/>
      <c r="E29" s="92"/>
      <c r="F29" s="92"/>
      <c r="G29" s="92"/>
      <c r="H29" s="92"/>
      <c r="I29" s="92"/>
      <c r="J29" s="92"/>
      <c r="K29" s="59"/>
      <c r="M29" s="76"/>
      <c r="N29" s="76"/>
      <c r="O29" s="76"/>
      <c r="P29" s="76"/>
      <c r="Q29" s="76"/>
      <c r="R29" s="77"/>
      <c r="S29" s="77"/>
      <c r="T29" s="73"/>
      <c r="U29" s="73"/>
      <c r="V29" s="73"/>
      <c r="W29" s="73"/>
      <c r="X29" s="73"/>
      <c r="Y29" s="73"/>
    </row>
    <row r="30" spans="1:25" s="21" customFormat="1" ht="13.8" x14ac:dyDescent="0.3">
      <c r="A30" s="59"/>
      <c r="B30" s="92"/>
      <c r="C30" s="92"/>
      <c r="D30" s="92"/>
      <c r="E30" s="92"/>
      <c r="F30" s="92"/>
      <c r="G30" s="92"/>
      <c r="H30" s="92"/>
      <c r="I30" s="92"/>
      <c r="J30" s="92"/>
      <c r="K30" s="59"/>
      <c r="M30" s="76"/>
      <c r="N30" s="76"/>
      <c r="O30" s="76"/>
      <c r="P30" s="76"/>
      <c r="Q30" s="76"/>
      <c r="R30" s="77"/>
      <c r="S30" s="77"/>
      <c r="T30" s="73"/>
      <c r="U30" s="73"/>
      <c r="V30" s="73"/>
      <c r="W30" s="73"/>
      <c r="X30" s="73"/>
      <c r="Y30" s="73"/>
    </row>
    <row r="31" spans="1:25" s="21" customFormat="1" ht="12.75" customHeight="1" x14ac:dyDescent="0.3">
      <c r="A31" s="59"/>
      <c r="B31" s="92"/>
      <c r="C31" s="92"/>
      <c r="D31" s="92"/>
      <c r="E31" s="92"/>
      <c r="F31" s="92"/>
      <c r="G31" s="92"/>
      <c r="H31" s="92"/>
      <c r="I31" s="92"/>
      <c r="J31" s="92"/>
      <c r="K31" s="59"/>
      <c r="M31" s="76"/>
      <c r="N31" s="76"/>
      <c r="O31" s="76"/>
      <c r="P31" s="76"/>
      <c r="Q31" s="76"/>
      <c r="R31" s="77"/>
      <c r="S31" s="77"/>
      <c r="T31" s="73"/>
      <c r="U31" s="73"/>
      <c r="V31" s="73"/>
      <c r="W31" s="73"/>
      <c r="X31" s="73"/>
      <c r="Y31" s="73"/>
    </row>
    <row r="32" spans="1:25" s="21" customFormat="1" ht="13.8" x14ac:dyDescent="0.3">
      <c r="A32" s="59"/>
      <c r="B32" s="92"/>
      <c r="C32" s="92"/>
      <c r="D32" s="92"/>
      <c r="E32" s="92"/>
      <c r="F32" s="92"/>
      <c r="G32" s="92"/>
      <c r="H32" s="92"/>
      <c r="I32" s="92"/>
      <c r="J32" s="92"/>
      <c r="K32" s="59"/>
      <c r="M32" s="76"/>
      <c r="N32" s="76"/>
      <c r="O32" s="76"/>
      <c r="P32" s="76"/>
      <c r="Q32" s="76"/>
      <c r="R32" s="77"/>
      <c r="S32" s="77"/>
      <c r="T32" s="73"/>
      <c r="U32" s="73"/>
      <c r="V32" s="73"/>
      <c r="W32" s="73"/>
      <c r="X32" s="73"/>
      <c r="Y32" s="73"/>
    </row>
    <row r="33" spans="1:25" s="21" customFormat="1" ht="12.75" customHeight="1" x14ac:dyDescent="0.3">
      <c r="A33" s="59"/>
      <c r="B33" s="92"/>
      <c r="C33" s="92"/>
      <c r="D33" s="92"/>
      <c r="E33" s="92"/>
      <c r="F33" s="92"/>
      <c r="G33" s="92"/>
      <c r="H33" s="92"/>
      <c r="I33" s="92"/>
      <c r="J33" s="92"/>
      <c r="K33" s="59"/>
      <c r="M33" s="76"/>
      <c r="N33" s="76"/>
      <c r="O33" s="76"/>
      <c r="P33" s="76"/>
      <c r="Q33" s="76"/>
      <c r="R33" s="77"/>
      <c r="S33" s="77"/>
      <c r="T33" s="73"/>
      <c r="U33" s="73"/>
      <c r="V33" s="73"/>
      <c r="W33" s="73"/>
      <c r="X33" s="73"/>
      <c r="Y33" s="73"/>
    </row>
    <row r="34" spans="1:25" s="21" customFormat="1" ht="13.8" x14ac:dyDescent="0.3">
      <c r="A34" s="59"/>
      <c r="B34" s="82"/>
      <c r="C34" s="82"/>
      <c r="D34" s="94" t="s">
        <v>45</v>
      </c>
      <c r="E34" s="94"/>
      <c r="F34" s="94"/>
      <c r="G34" s="94"/>
      <c r="H34" s="94"/>
      <c r="I34" s="82"/>
      <c r="J34" s="82"/>
      <c r="K34" s="59"/>
      <c r="M34" s="76"/>
      <c r="N34" s="76"/>
      <c r="O34" s="76"/>
      <c r="P34" s="76"/>
      <c r="Q34" s="76"/>
      <c r="R34" s="77"/>
      <c r="S34" s="80"/>
      <c r="T34" s="73"/>
      <c r="U34" s="73"/>
      <c r="V34" s="73"/>
      <c r="W34" s="73"/>
      <c r="X34" s="73"/>
      <c r="Y34" s="73"/>
    </row>
    <row r="35" spans="1:25" s="21" customFormat="1" ht="13.8" x14ac:dyDescent="0.3">
      <c r="A35" s="59"/>
      <c r="B35" s="59"/>
      <c r="C35" s="59"/>
      <c r="I35" s="59"/>
      <c r="J35" s="59"/>
      <c r="K35" s="59"/>
      <c r="M35" s="76"/>
      <c r="N35" s="76"/>
      <c r="O35" s="76"/>
      <c r="P35" s="76"/>
      <c r="Q35" s="76"/>
      <c r="R35" s="77"/>
      <c r="S35" s="80"/>
      <c r="T35" s="73"/>
      <c r="U35" s="73"/>
      <c r="V35" s="73"/>
      <c r="W35" s="73"/>
      <c r="X35" s="73"/>
      <c r="Y35" s="73"/>
    </row>
    <row r="36" spans="1:25" s="21" customFormat="1" ht="12.75" customHeight="1" x14ac:dyDescent="0.3">
      <c r="A36" s="59"/>
      <c r="B36" s="60" t="s">
        <v>46</v>
      </c>
      <c r="C36" s="59"/>
      <c r="D36" s="59"/>
      <c r="E36" s="59"/>
      <c r="F36" s="83"/>
      <c r="G36" s="59"/>
      <c r="H36" s="59"/>
      <c r="I36" s="59"/>
      <c r="J36" s="59"/>
      <c r="K36" s="59"/>
      <c r="M36" s="76"/>
      <c r="N36" s="76"/>
      <c r="O36" s="76"/>
      <c r="P36" s="76"/>
      <c r="Q36" s="76"/>
      <c r="R36" s="77"/>
      <c r="S36" s="77"/>
      <c r="T36" s="73"/>
      <c r="U36" s="73"/>
      <c r="V36" s="73"/>
      <c r="W36" s="73"/>
      <c r="X36" s="73"/>
      <c r="Y36" s="73"/>
    </row>
    <row r="37" spans="1:25" s="21" customFormat="1" ht="13.8" x14ac:dyDescent="0.3">
      <c r="A37" s="59"/>
      <c r="B37" s="60"/>
      <c r="C37" s="59"/>
      <c r="D37" s="59"/>
      <c r="E37" s="59"/>
      <c r="F37" s="83"/>
      <c r="G37" s="59"/>
      <c r="H37" s="59"/>
      <c r="I37" s="59"/>
      <c r="J37" s="59"/>
      <c r="K37" s="59"/>
      <c r="M37" s="76"/>
      <c r="N37" s="76"/>
      <c r="O37" s="76"/>
      <c r="P37" s="76"/>
      <c r="Q37" s="76"/>
      <c r="R37" s="77"/>
      <c r="S37" s="77"/>
      <c r="T37" s="73"/>
      <c r="U37" s="73"/>
      <c r="V37" s="73"/>
      <c r="W37" s="73"/>
      <c r="X37" s="73"/>
      <c r="Y37" s="73"/>
    </row>
    <row r="38" spans="1:25" s="21" customFormat="1" ht="13.8" x14ac:dyDescent="0.3">
      <c r="A38" s="59"/>
      <c r="B38" s="92" t="s">
        <v>56</v>
      </c>
      <c r="C38" s="92"/>
      <c r="D38" s="92"/>
      <c r="E38" s="92"/>
      <c r="F38" s="92"/>
      <c r="G38" s="92"/>
      <c r="H38" s="92"/>
      <c r="I38" s="92"/>
      <c r="J38" s="92"/>
      <c r="K38" s="59"/>
      <c r="M38" s="76"/>
      <c r="N38" s="76"/>
      <c r="O38" s="76"/>
      <c r="P38" s="76"/>
      <c r="Q38" s="76"/>
      <c r="R38" s="77"/>
      <c r="S38" s="77"/>
      <c r="T38" s="73"/>
      <c r="U38" s="73"/>
      <c r="V38" s="73"/>
      <c r="W38" s="73"/>
      <c r="X38" s="73"/>
      <c r="Y38" s="73"/>
    </row>
    <row r="39" spans="1:25" s="21" customFormat="1" ht="13.8" x14ac:dyDescent="0.3">
      <c r="A39" s="59"/>
      <c r="B39" s="92"/>
      <c r="C39" s="92"/>
      <c r="D39" s="92"/>
      <c r="E39" s="92"/>
      <c r="F39" s="92"/>
      <c r="G39" s="92"/>
      <c r="H39" s="92"/>
      <c r="I39" s="92"/>
      <c r="J39" s="92"/>
      <c r="K39" s="59"/>
      <c r="M39" s="76"/>
      <c r="N39" s="76"/>
      <c r="O39" s="76"/>
      <c r="P39" s="76"/>
      <c r="Q39" s="76"/>
      <c r="R39" s="77"/>
      <c r="S39" s="77"/>
      <c r="T39" s="73"/>
      <c r="U39" s="73"/>
      <c r="V39" s="73"/>
      <c r="W39" s="73"/>
      <c r="X39" s="73"/>
      <c r="Y39" s="73"/>
    </row>
    <row r="40" spans="1:25" s="21" customFormat="1" ht="13.8" x14ac:dyDescent="0.3">
      <c r="A40" s="59"/>
      <c r="B40" s="82"/>
      <c r="C40" s="82"/>
      <c r="D40" s="82"/>
      <c r="E40" s="82"/>
      <c r="F40" s="82"/>
      <c r="G40" s="82"/>
      <c r="H40" s="82"/>
      <c r="I40" s="82"/>
      <c r="J40" s="82"/>
      <c r="K40" s="59"/>
      <c r="M40" s="76"/>
      <c r="N40" s="76"/>
      <c r="O40" s="76"/>
      <c r="P40" s="76"/>
      <c r="Q40" s="76"/>
      <c r="R40" s="77"/>
      <c r="S40" s="77"/>
      <c r="T40" s="73"/>
      <c r="U40" s="73"/>
      <c r="V40" s="73"/>
      <c r="W40" s="73"/>
      <c r="X40" s="73"/>
      <c r="Y40" s="73"/>
    </row>
    <row r="41" spans="1:25" s="21" customFormat="1" ht="13.8" x14ac:dyDescent="0.3">
      <c r="A41" s="59"/>
      <c r="B41" s="92" t="s">
        <v>57</v>
      </c>
      <c r="C41" s="92"/>
      <c r="D41" s="92"/>
      <c r="E41" s="92"/>
      <c r="F41" s="92"/>
      <c r="G41" s="92"/>
      <c r="H41" s="92"/>
      <c r="I41" s="92"/>
      <c r="J41" s="92"/>
      <c r="K41" s="59"/>
      <c r="M41" s="76"/>
      <c r="N41" s="76"/>
      <c r="O41" s="76"/>
      <c r="P41" s="76"/>
      <c r="Q41" s="76"/>
      <c r="R41" s="77"/>
      <c r="S41" s="77"/>
      <c r="T41" s="73"/>
      <c r="U41" s="73"/>
      <c r="V41" s="73"/>
      <c r="W41" s="73"/>
      <c r="X41" s="73"/>
      <c r="Y41" s="73"/>
    </row>
    <row r="42" spans="1:25" s="21" customFormat="1" ht="13.8" x14ac:dyDescent="0.3">
      <c r="A42" s="59"/>
      <c r="B42" s="92"/>
      <c r="C42" s="92"/>
      <c r="D42" s="92"/>
      <c r="E42" s="92"/>
      <c r="F42" s="92"/>
      <c r="G42" s="92"/>
      <c r="H42" s="92"/>
      <c r="I42" s="92"/>
      <c r="J42" s="92"/>
      <c r="K42" s="59"/>
      <c r="M42" s="76"/>
      <c r="N42" s="76"/>
      <c r="O42" s="76"/>
      <c r="P42" s="76"/>
      <c r="Q42" s="76"/>
      <c r="R42" s="77"/>
      <c r="S42" s="77"/>
      <c r="T42" s="73"/>
      <c r="U42" s="73"/>
      <c r="V42" s="73"/>
      <c r="W42" s="73"/>
      <c r="X42" s="73"/>
      <c r="Y42" s="73"/>
    </row>
    <row r="43" spans="1:25" s="21" customFormat="1" ht="13.8" x14ac:dyDescent="0.3">
      <c r="A43" s="59"/>
      <c r="B43" s="92"/>
      <c r="C43" s="92"/>
      <c r="D43" s="92"/>
      <c r="E43" s="92"/>
      <c r="F43" s="92"/>
      <c r="G43" s="92"/>
      <c r="H43" s="92"/>
      <c r="I43" s="92"/>
      <c r="J43" s="92"/>
      <c r="K43" s="59"/>
      <c r="M43" s="76"/>
      <c r="N43" s="76"/>
      <c r="O43" s="76"/>
      <c r="P43" s="76"/>
      <c r="Q43" s="76"/>
      <c r="R43" s="77"/>
      <c r="S43" s="77"/>
      <c r="T43" s="73"/>
      <c r="U43" s="73"/>
      <c r="V43" s="73"/>
      <c r="W43" s="73"/>
      <c r="X43" s="73"/>
      <c r="Y43" s="73"/>
    </row>
    <row r="44" spans="1:25" s="21" customFormat="1" ht="13.8" x14ac:dyDescent="0.3">
      <c r="A44" s="59"/>
      <c r="B44" s="82"/>
      <c r="C44" s="82"/>
      <c r="D44" s="82"/>
      <c r="E44" s="82"/>
      <c r="F44" s="82"/>
      <c r="G44" s="82"/>
      <c r="H44" s="82"/>
      <c r="I44" s="82"/>
      <c r="J44" s="82"/>
      <c r="K44" s="59"/>
      <c r="M44" s="76"/>
      <c r="N44" s="76"/>
      <c r="O44" s="76"/>
      <c r="P44" s="76"/>
      <c r="Q44" s="76"/>
      <c r="R44" s="77"/>
      <c r="S44" s="77"/>
      <c r="T44" s="73"/>
      <c r="U44" s="73"/>
      <c r="V44" s="73"/>
      <c r="W44" s="73"/>
      <c r="X44" s="73"/>
      <c r="Y44" s="73"/>
    </row>
    <row r="45" spans="1:25" s="21" customFormat="1" ht="12.75" customHeight="1" x14ac:dyDescent="0.3">
      <c r="A45" s="59"/>
      <c r="B45" s="92" t="s">
        <v>51</v>
      </c>
      <c r="C45" s="92"/>
      <c r="D45" s="92"/>
      <c r="E45" s="92"/>
      <c r="F45" s="92"/>
      <c r="G45" s="92"/>
      <c r="H45" s="92"/>
      <c r="I45" s="92"/>
      <c r="J45" s="92"/>
      <c r="K45" s="59"/>
      <c r="M45" s="76"/>
      <c r="N45" s="76"/>
      <c r="O45" s="76"/>
      <c r="P45" s="76"/>
      <c r="Q45" s="76"/>
      <c r="R45" s="77"/>
      <c r="S45" s="77"/>
      <c r="T45" s="73"/>
      <c r="U45" s="73"/>
      <c r="V45" s="73"/>
      <c r="W45" s="73"/>
      <c r="X45" s="73"/>
      <c r="Y45" s="73"/>
    </row>
    <row r="46" spans="1:25" s="21" customFormat="1" ht="13.8" x14ac:dyDescent="0.3">
      <c r="A46" s="59"/>
      <c r="B46" s="92"/>
      <c r="C46" s="92"/>
      <c r="D46" s="92"/>
      <c r="E46" s="92"/>
      <c r="F46" s="92"/>
      <c r="G46" s="92"/>
      <c r="H46" s="92"/>
      <c r="I46" s="92"/>
      <c r="J46" s="92"/>
      <c r="K46" s="59"/>
      <c r="M46" s="76"/>
      <c r="N46" s="76"/>
      <c r="O46" s="76"/>
      <c r="P46" s="76"/>
      <c r="Q46" s="76"/>
      <c r="R46" s="77"/>
      <c r="S46" s="77"/>
      <c r="T46" s="73"/>
      <c r="U46" s="73"/>
      <c r="V46" s="73"/>
      <c r="W46" s="73"/>
      <c r="X46" s="73"/>
      <c r="Y46" s="73"/>
    </row>
    <row r="47" spans="1:25" s="21" customFormat="1" ht="13.8" x14ac:dyDescent="0.3">
      <c r="A47" s="59"/>
      <c r="B47" s="92"/>
      <c r="C47" s="92"/>
      <c r="D47" s="92"/>
      <c r="E47" s="92"/>
      <c r="F47" s="92"/>
      <c r="G47" s="92"/>
      <c r="H47" s="92"/>
      <c r="I47" s="92"/>
      <c r="J47" s="92"/>
      <c r="K47" s="59"/>
      <c r="M47" s="76"/>
      <c r="N47" s="76"/>
      <c r="O47" s="76"/>
      <c r="P47" s="76"/>
      <c r="Q47" s="76"/>
      <c r="R47" s="77"/>
      <c r="S47" s="77"/>
      <c r="T47" s="73"/>
      <c r="U47" s="73"/>
      <c r="V47" s="73"/>
      <c r="W47" s="73"/>
      <c r="X47" s="73"/>
      <c r="Y47" s="73"/>
    </row>
    <row r="48" spans="1:25" s="21" customFormat="1" ht="12.75" customHeight="1" x14ac:dyDescent="0.3">
      <c r="A48" s="59"/>
      <c r="B48" s="92"/>
      <c r="C48" s="92"/>
      <c r="D48" s="92"/>
      <c r="E48" s="92"/>
      <c r="F48" s="92"/>
      <c r="G48" s="92"/>
      <c r="H48" s="92"/>
      <c r="I48" s="92"/>
      <c r="J48" s="92"/>
      <c r="K48" s="59"/>
      <c r="M48" s="76"/>
      <c r="N48" s="76"/>
      <c r="O48" s="76"/>
      <c r="P48" s="76"/>
      <c r="Q48" s="76"/>
      <c r="R48" s="77"/>
      <c r="S48" s="77"/>
      <c r="T48" s="73"/>
      <c r="U48" s="73"/>
      <c r="V48" s="73"/>
      <c r="W48" s="73"/>
      <c r="X48" s="73"/>
      <c r="Y48" s="73"/>
    </row>
    <row r="49" spans="1:25" s="21" customFormat="1" ht="13.8" x14ac:dyDescent="0.3">
      <c r="A49" s="59"/>
      <c r="B49" s="59" t="s">
        <v>58</v>
      </c>
      <c r="C49" s="59"/>
      <c r="D49" s="59"/>
      <c r="E49" s="59"/>
      <c r="F49" s="59"/>
      <c r="G49" s="59"/>
      <c r="H49" s="59"/>
      <c r="I49" s="59"/>
      <c r="J49" s="59"/>
      <c r="K49" s="59"/>
      <c r="M49" s="76"/>
      <c r="N49" s="76"/>
      <c r="O49" s="76"/>
      <c r="P49" s="76"/>
      <c r="Q49" s="76"/>
      <c r="R49" s="77"/>
      <c r="S49" s="77"/>
      <c r="T49" s="73"/>
      <c r="U49" s="73"/>
      <c r="V49" s="73"/>
      <c r="W49" s="73"/>
      <c r="X49" s="73"/>
      <c r="Y49" s="73"/>
    </row>
    <row r="50" spans="1:25" s="21" customFormat="1" ht="13.8" x14ac:dyDescent="0.3">
      <c r="A50" s="59"/>
      <c r="B50" s="59"/>
      <c r="C50" s="59"/>
      <c r="D50" s="59"/>
      <c r="F50" s="84" t="s">
        <v>64</v>
      </c>
      <c r="G50" s="83"/>
      <c r="H50" s="59"/>
      <c r="I50" s="59"/>
      <c r="J50" s="59"/>
      <c r="K50" s="59"/>
      <c r="M50" s="76"/>
      <c r="N50" s="76"/>
      <c r="O50" s="76"/>
      <c r="P50" s="76"/>
      <c r="Q50" s="76"/>
      <c r="R50" s="77"/>
      <c r="S50" s="77"/>
      <c r="T50" s="73"/>
      <c r="U50" s="73"/>
      <c r="V50" s="73"/>
      <c r="W50" s="73"/>
      <c r="X50" s="73"/>
      <c r="Y50" s="73"/>
    </row>
    <row r="51" spans="1:25" s="21" customFormat="1" ht="13.8" x14ac:dyDescent="0.3">
      <c r="A51" s="59"/>
      <c r="B51" s="59"/>
      <c r="C51" s="59"/>
      <c r="D51" s="59"/>
      <c r="E51" s="59"/>
      <c r="F51" s="59"/>
      <c r="G51" s="59"/>
      <c r="H51" s="59"/>
      <c r="I51" s="59"/>
      <c r="J51" s="59"/>
      <c r="K51" s="59"/>
      <c r="M51" s="76"/>
      <c r="N51" s="76"/>
      <c r="O51" s="76"/>
      <c r="P51" s="76"/>
      <c r="Q51" s="76"/>
      <c r="R51" s="77"/>
      <c r="S51" s="77"/>
      <c r="T51" s="73"/>
      <c r="U51" s="73"/>
      <c r="V51" s="73"/>
      <c r="W51" s="73"/>
      <c r="X51" s="73"/>
      <c r="Y51" s="73"/>
    </row>
    <row r="52" spans="1:25" s="21" customFormat="1" ht="12.75" customHeight="1" x14ac:dyDescent="0.3">
      <c r="A52" s="59"/>
      <c r="B52" s="60" t="s">
        <v>59</v>
      </c>
      <c r="C52" s="59"/>
      <c r="D52" s="59"/>
      <c r="E52" s="59"/>
      <c r="F52" s="59"/>
      <c r="G52" s="59"/>
      <c r="H52" s="59"/>
      <c r="I52" s="59"/>
      <c r="J52" s="59"/>
      <c r="K52" s="59"/>
      <c r="M52" s="76"/>
      <c r="N52" s="76"/>
      <c r="O52" s="76"/>
      <c r="P52" s="76"/>
      <c r="Q52" s="76"/>
      <c r="R52" s="77"/>
      <c r="S52" s="77"/>
      <c r="T52" s="73"/>
      <c r="U52" s="73"/>
      <c r="V52" s="73"/>
      <c r="W52" s="73"/>
      <c r="X52" s="73"/>
      <c r="Y52" s="73"/>
    </row>
    <row r="53" spans="1:25" s="21" customFormat="1" ht="13.8" x14ac:dyDescent="0.3">
      <c r="A53" s="59"/>
      <c r="B53" s="59"/>
      <c r="C53" s="59"/>
      <c r="D53" s="59"/>
      <c r="E53" s="59"/>
      <c r="F53" s="59"/>
      <c r="G53" s="59"/>
      <c r="H53" s="59"/>
      <c r="I53" s="59"/>
      <c r="J53" s="59"/>
      <c r="K53" s="59"/>
      <c r="M53" s="76"/>
      <c r="N53" s="76"/>
      <c r="O53" s="76"/>
      <c r="P53" s="76"/>
      <c r="Q53" s="76"/>
      <c r="R53" s="77"/>
      <c r="S53" s="77"/>
      <c r="T53" s="73"/>
      <c r="U53" s="73"/>
      <c r="V53" s="73"/>
      <c r="W53" s="73"/>
      <c r="X53" s="73"/>
      <c r="Y53" s="73"/>
    </row>
    <row r="54" spans="1:25" s="21" customFormat="1" ht="13.8" x14ac:dyDescent="0.3">
      <c r="A54" s="59"/>
      <c r="B54" s="93" t="s">
        <v>60</v>
      </c>
      <c r="C54" s="93"/>
      <c r="D54" s="93"/>
      <c r="E54" s="93"/>
      <c r="F54" s="93"/>
      <c r="G54" s="93"/>
      <c r="H54" s="93"/>
      <c r="I54" s="93"/>
      <c r="J54" s="93"/>
      <c r="K54" s="59"/>
      <c r="M54" s="76"/>
      <c r="N54" s="76"/>
      <c r="O54" s="76"/>
      <c r="P54" s="76"/>
      <c r="Q54" s="76"/>
      <c r="R54" s="77"/>
      <c r="S54" s="77"/>
      <c r="T54" s="73"/>
      <c r="U54" s="73"/>
      <c r="V54" s="73"/>
      <c r="W54" s="73"/>
      <c r="X54" s="73"/>
      <c r="Y54" s="73"/>
    </row>
    <row r="55" spans="1:25" s="21" customFormat="1" ht="13.8" x14ac:dyDescent="0.3">
      <c r="A55" s="59"/>
      <c r="B55" s="93"/>
      <c r="C55" s="93"/>
      <c r="D55" s="93"/>
      <c r="E55" s="93"/>
      <c r="F55" s="93"/>
      <c r="G55" s="93"/>
      <c r="H55" s="93"/>
      <c r="I55" s="93"/>
      <c r="J55" s="93"/>
      <c r="K55" s="59"/>
      <c r="M55" s="76"/>
      <c r="N55" s="76"/>
      <c r="O55" s="76"/>
      <c r="P55" s="76"/>
      <c r="Q55" s="76"/>
      <c r="R55" s="77"/>
      <c r="S55" s="77"/>
      <c r="T55" s="73"/>
      <c r="U55" s="73"/>
      <c r="V55" s="73"/>
      <c r="W55" s="73"/>
      <c r="X55" s="73"/>
      <c r="Y55" s="73"/>
    </row>
    <row r="56" spans="1:25" s="21" customFormat="1" ht="13.8" x14ac:dyDescent="0.3">
      <c r="A56" s="59"/>
      <c r="B56" s="93"/>
      <c r="C56" s="93"/>
      <c r="D56" s="93"/>
      <c r="E56" s="93"/>
      <c r="F56" s="93"/>
      <c r="G56" s="93"/>
      <c r="H56" s="93"/>
      <c r="I56" s="93"/>
      <c r="J56" s="93"/>
      <c r="K56" s="59"/>
      <c r="M56" s="76"/>
      <c r="N56" s="76"/>
      <c r="O56" s="85"/>
      <c r="P56" s="76"/>
      <c r="Q56" s="76"/>
      <c r="R56" s="77"/>
      <c r="S56" s="77"/>
      <c r="T56" s="73"/>
      <c r="U56" s="73"/>
      <c r="V56" s="73"/>
      <c r="W56" s="73"/>
      <c r="X56" s="73"/>
      <c r="Y56" s="73"/>
    </row>
    <row r="57" spans="1:25" s="21" customFormat="1" ht="13.8" x14ac:dyDescent="0.3">
      <c r="A57" s="59"/>
      <c r="B57" s="59"/>
      <c r="C57" s="59"/>
      <c r="D57" s="59"/>
      <c r="F57" s="83"/>
      <c r="G57" s="59"/>
      <c r="H57" s="59"/>
      <c r="I57" s="59"/>
      <c r="J57" s="59"/>
      <c r="K57" s="59"/>
      <c r="M57" s="76"/>
      <c r="N57" s="76"/>
      <c r="O57" s="76"/>
      <c r="P57" s="76"/>
      <c r="Q57" s="76"/>
      <c r="R57" s="77"/>
      <c r="S57" s="77"/>
      <c r="T57" s="73"/>
      <c r="U57" s="73"/>
      <c r="V57" s="73"/>
      <c r="W57" s="73"/>
      <c r="X57" s="73"/>
      <c r="Y57" s="73"/>
    </row>
    <row r="58" spans="1:25" s="21" customFormat="1" ht="13.8" x14ac:dyDescent="0.3">
      <c r="A58" s="59"/>
      <c r="B58" s="59"/>
      <c r="C58" s="59"/>
      <c r="D58" s="59"/>
      <c r="E58" s="59"/>
      <c r="F58" s="59"/>
      <c r="G58" s="59"/>
      <c r="H58" s="59"/>
      <c r="I58" s="59"/>
      <c r="J58" s="59"/>
      <c r="K58" s="59"/>
      <c r="M58" s="76"/>
      <c r="N58" s="76"/>
      <c r="O58" s="76"/>
      <c r="P58" s="76"/>
      <c r="Q58" s="76"/>
      <c r="R58" s="77"/>
      <c r="S58" s="77"/>
      <c r="T58" s="73"/>
      <c r="U58" s="73"/>
      <c r="V58" s="73"/>
      <c r="W58" s="73"/>
      <c r="X58" s="73"/>
      <c r="Y58" s="73"/>
    </row>
    <row r="59" spans="1:25" s="21" customFormat="1" ht="13.8" x14ac:dyDescent="0.3">
      <c r="K59" s="59"/>
      <c r="M59" s="76"/>
      <c r="N59" s="76"/>
      <c r="O59" s="86"/>
      <c r="P59" s="76"/>
      <c r="Q59" s="76"/>
      <c r="R59" s="77"/>
      <c r="S59" s="77"/>
      <c r="T59" s="73"/>
      <c r="U59" s="73"/>
      <c r="V59" s="73"/>
      <c r="W59" s="73"/>
      <c r="X59" s="73"/>
      <c r="Y59" s="73"/>
    </row>
    <row r="60" spans="1:25" s="21" customFormat="1" ht="13.8" x14ac:dyDescent="0.3">
      <c r="A60" s="59"/>
      <c r="B60" s="59" t="s">
        <v>61</v>
      </c>
      <c r="C60" s="59"/>
      <c r="D60" s="59"/>
      <c r="E60" s="59"/>
      <c r="F60" s="59"/>
      <c r="G60" s="59"/>
      <c r="H60" s="59"/>
      <c r="I60" s="59"/>
      <c r="J60" s="59"/>
      <c r="K60" s="59"/>
      <c r="M60" s="76"/>
      <c r="N60" s="76"/>
      <c r="O60" s="76"/>
      <c r="P60" s="76"/>
      <c r="Q60" s="76"/>
      <c r="R60" s="77"/>
      <c r="S60" s="77"/>
      <c r="T60" s="73"/>
      <c r="U60" s="73"/>
      <c r="V60" s="73"/>
      <c r="W60" s="73"/>
      <c r="X60" s="73"/>
      <c r="Y60" s="73"/>
    </row>
    <row r="61" spans="1:25" s="21" customFormat="1" ht="13.8" x14ac:dyDescent="0.3">
      <c r="A61" s="59"/>
      <c r="C61" s="59"/>
      <c r="D61" s="59"/>
      <c r="F61" s="84" t="s">
        <v>65</v>
      </c>
      <c r="G61" s="68"/>
      <c r="H61" s="59"/>
      <c r="I61" s="59"/>
      <c r="J61" s="59"/>
      <c r="K61" s="59"/>
      <c r="M61" s="76"/>
      <c r="N61" s="76"/>
      <c r="O61" s="76"/>
      <c r="P61" s="76"/>
      <c r="Q61" s="76"/>
      <c r="R61" s="77"/>
      <c r="S61" s="77"/>
      <c r="T61" s="73"/>
      <c r="U61" s="73"/>
      <c r="V61" s="73"/>
      <c r="W61" s="73"/>
      <c r="X61" s="73"/>
      <c r="Y61" s="73"/>
    </row>
    <row r="62" spans="1:25" s="21" customFormat="1" ht="13.8" x14ac:dyDescent="0.3">
      <c r="A62" s="59"/>
      <c r="B62" s="59"/>
      <c r="C62" s="59"/>
      <c r="D62" s="59"/>
      <c r="E62" s="59"/>
      <c r="F62" s="59"/>
      <c r="G62" s="59"/>
      <c r="H62" s="59"/>
      <c r="I62" s="59"/>
      <c r="J62" s="59"/>
      <c r="K62" s="59"/>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4"/>
  <sheetViews>
    <sheetView tabSelected="1" view="pageBreakPreview" zoomScale="130" zoomScaleNormal="100" zoomScaleSheetLayoutView="130" workbookViewId="0">
      <selection activeCell="G4" sqref="G4"/>
    </sheetView>
  </sheetViews>
  <sheetFormatPr defaultColWidth="9.109375" defaultRowHeight="15.6" x14ac:dyDescent="0.3"/>
  <cols>
    <col min="1" max="1" width="9.109375" style="1"/>
    <col min="2" max="2" width="9.33203125" style="1" customWidth="1"/>
    <col min="3" max="3" width="9.5546875" style="1" customWidth="1"/>
    <col min="4" max="11" width="9.109375" style="1"/>
    <col min="12" max="12" width="5.44140625" style="2" customWidth="1"/>
    <col min="13" max="20" width="5.44140625" style="3" customWidth="1"/>
    <col min="21" max="16384" width="9.109375" style="1"/>
  </cols>
  <sheetData>
    <row r="1" spans="1:39" s="21" customFormat="1" ht="13.8" x14ac:dyDescent="0.3">
      <c r="A1" s="40"/>
      <c r="B1" s="41" t="s">
        <v>1</v>
      </c>
      <c r="C1" s="42" t="s">
        <v>0</v>
      </c>
      <c r="D1" s="40"/>
      <c r="E1" s="40"/>
      <c r="F1" s="41" t="s">
        <v>25</v>
      </c>
      <c r="G1" s="43">
        <f>X1</f>
        <v>1</v>
      </c>
      <c r="H1" s="40"/>
      <c r="I1" s="40"/>
      <c r="J1" s="40"/>
      <c r="K1" s="40"/>
      <c r="M1" s="44" t="s">
        <v>26</v>
      </c>
      <c r="N1" s="44" t="s">
        <v>27</v>
      </c>
      <c r="O1" s="44" t="s">
        <v>28</v>
      </c>
      <c r="P1" s="44" t="s">
        <v>28</v>
      </c>
      <c r="Q1" s="44" t="s">
        <v>28</v>
      </c>
      <c r="R1" s="44" t="s">
        <v>29</v>
      </c>
      <c r="S1" s="62" t="s">
        <v>30</v>
      </c>
      <c r="T1" s="63" t="s">
        <v>31</v>
      </c>
      <c r="W1" s="25" t="s">
        <v>32</v>
      </c>
      <c r="X1" s="45">
        <f>SUM(M:M)</f>
        <v>1</v>
      </c>
    </row>
    <row r="2" spans="1:39" s="21" customFormat="1" ht="13.8" x14ac:dyDescent="0.3">
      <c r="A2" s="40"/>
      <c r="B2" s="41" t="s">
        <v>2</v>
      </c>
      <c r="C2" s="42" t="s">
        <v>10</v>
      </c>
      <c r="D2" s="40"/>
      <c r="E2" s="40"/>
      <c r="F2" s="41" t="s">
        <v>5</v>
      </c>
      <c r="G2" s="42" t="s">
        <v>67</v>
      </c>
      <c r="H2" s="40"/>
      <c r="I2" s="40"/>
      <c r="J2" s="40"/>
      <c r="K2" s="40"/>
      <c r="M2" s="46" t="s">
        <v>33</v>
      </c>
      <c r="N2" s="46" t="s">
        <v>33</v>
      </c>
      <c r="O2" s="46" t="s">
        <v>27</v>
      </c>
      <c r="P2" s="46" t="s">
        <v>27</v>
      </c>
      <c r="Q2" s="46" t="s">
        <v>27</v>
      </c>
      <c r="R2" s="46" t="s">
        <v>33</v>
      </c>
      <c r="S2" s="64" t="s">
        <v>33</v>
      </c>
      <c r="T2" s="65"/>
      <c r="W2" s="25" t="s">
        <v>34</v>
      </c>
      <c r="X2" s="45">
        <f>SUM(N:N)</f>
        <v>0</v>
      </c>
    </row>
    <row r="3" spans="1:39" s="21" customFormat="1" ht="13.8" x14ac:dyDescent="0.3">
      <c r="A3" s="40"/>
      <c r="B3" s="41" t="s">
        <v>3</v>
      </c>
      <c r="C3" s="47" t="s">
        <v>35</v>
      </c>
      <c r="D3" s="40"/>
      <c r="E3" s="40"/>
      <c r="F3" s="41" t="s">
        <v>4</v>
      </c>
      <c r="G3" s="42" t="s">
        <v>82</v>
      </c>
      <c r="H3" s="40"/>
      <c r="I3" s="40"/>
      <c r="J3" s="40"/>
      <c r="K3" s="40"/>
      <c r="M3" s="46"/>
      <c r="N3" s="46"/>
      <c r="O3" s="46"/>
      <c r="P3" s="46"/>
      <c r="Q3" s="46"/>
      <c r="R3" s="46"/>
      <c r="S3" s="64"/>
      <c r="T3" s="65"/>
      <c r="W3" s="25" t="s">
        <v>36</v>
      </c>
      <c r="X3" s="45">
        <f>SUM(O:O)</f>
        <v>0</v>
      </c>
    </row>
    <row r="4" spans="1:39" s="21" customFormat="1" ht="13.8" x14ac:dyDescent="0.3">
      <c r="A4" s="40"/>
      <c r="B4" s="41" t="s">
        <v>37</v>
      </c>
      <c r="C4" s="43"/>
      <c r="D4" s="40"/>
      <c r="E4" s="40"/>
      <c r="F4" s="41" t="s">
        <v>38</v>
      </c>
      <c r="G4" s="42" t="s">
        <v>48</v>
      </c>
      <c r="H4" s="40"/>
      <c r="I4" s="40"/>
      <c r="J4" s="40"/>
      <c r="K4" s="40"/>
      <c r="M4" s="46"/>
      <c r="N4" s="46"/>
      <c r="O4" s="46"/>
      <c r="P4" s="46"/>
      <c r="Q4" s="48"/>
      <c r="R4" s="49"/>
      <c r="S4" s="66"/>
      <c r="T4" s="65"/>
      <c r="W4" s="25" t="s">
        <v>36</v>
      </c>
      <c r="X4" s="45">
        <f>SUM(P:P)</f>
        <v>0</v>
      </c>
    </row>
    <row r="5" spans="1:39" s="21" customFormat="1" ht="13.8" x14ac:dyDescent="0.3">
      <c r="A5" s="40"/>
      <c r="B5" s="41" t="s">
        <v>40</v>
      </c>
      <c r="C5" s="43" t="s">
        <v>47</v>
      </c>
      <c r="D5" s="40"/>
      <c r="E5" s="41"/>
      <c r="F5" s="40"/>
      <c r="G5" s="40"/>
      <c r="H5" s="40"/>
      <c r="I5" s="40"/>
      <c r="J5" s="40"/>
      <c r="K5" s="40"/>
      <c r="M5" s="46"/>
      <c r="N5" s="46"/>
      <c r="O5" s="46"/>
      <c r="P5" s="46"/>
      <c r="Q5" s="48"/>
      <c r="R5" s="49"/>
      <c r="S5" s="66"/>
      <c r="T5" s="65"/>
      <c r="W5" s="25" t="s">
        <v>36</v>
      </c>
      <c r="X5" s="45">
        <f>SUM(Q:Q)</f>
        <v>0</v>
      </c>
    </row>
    <row r="6" spans="1:39" s="21" customFormat="1" ht="13.8" x14ac:dyDescent="0.3">
      <c r="A6" s="40"/>
      <c r="B6" s="40" t="s">
        <v>7</v>
      </c>
      <c r="C6" s="50"/>
      <c r="D6" s="40"/>
      <c r="E6" s="40"/>
      <c r="F6" s="40"/>
      <c r="G6" s="40"/>
      <c r="H6" s="40"/>
      <c r="I6" s="40"/>
      <c r="J6" s="40"/>
      <c r="K6" s="40"/>
      <c r="M6" s="46"/>
      <c r="N6" s="46"/>
      <c r="O6" s="46"/>
      <c r="P6" s="46"/>
      <c r="Q6" s="48"/>
      <c r="R6" s="49"/>
      <c r="S6" s="66"/>
      <c r="T6" s="65"/>
      <c r="W6" s="25" t="s">
        <v>41</v>
      </c>
      <c r="X6" s="45">
        <f>SUM(R:R)</f>
        <v>0</v>
      </c>
    </row>
    <row r="7" spans="1:39" s="21" customFormat="1" ht="13.8" x14ac:dyDescent="0.3">
      <c r="A7" s="40"/>
      <c r="B7" s="40"/>
      <c r="C7" s="40"/>
      <c r="D7" s="40"/>
      <c r="E7" s="40"/>
      <c r="F7" s="40"/>
      <c r="G7" s="40"/>
      <c r="H7" s="40"/>
      <c r="I7" s="40"/>
      <c r="J7" s="40"/>
      <c r="K7" s="40"/>
      <c r="M7" s="46"/>
      <c r="N7" s="46"/>
      <c r="O7" s="46"/>
      <c r="P7" s="46"/>
      <c r="Q7" s="48"/>
      <c r="R7" s="49"/>
      <c r="S7" s="66"/>
      <c r="T7" s="65"/>
      <c r="W7" s="25" t="s">
        <v>42</v>
      </c>
      <c r="X7" s="45">
        <f>SUM(S:S)</f>
        <v>0</v>
      </c>
    </row>
    <row r="8" spans="1:39" s="21" customFormat="1" ht="13.8" x14ac:dyDescent="0.3">
      <c r="A8" s="51"/>
      <c r="E8" s="25" t="s">
        <v>1</v>
      </c>
      <c r="F8" s="45" t="str">
        <f>$C$1</f>
        <v>R. Abbott</v>
      </c>
      <c r="H8" s="52"/>
      <c r="I8" s="25" t="s">
        <v>8</v>
      </c>
      <c r="J8" s="53" t="str">
        <f>$G$2</f>
        <v>AA-SM-007-011</v>
      </c>
      <c r="K8" s="54"/>
      <c r="L8" s="20"/>
      <c r="M8" s="46"/>
      <c r="N8" s="46"/>
      <c r="O8" s="46"/>
      <c r="P8" s="46"/>
      <c r="Q8" s="46"/>
      <c r="R8" s="46"/>
      <c r="S8" s="46"/>
      <c r="T8" s="46"/>
    </row>
    <row r="9" spans="1:39" s="21" customFormat="1" ht="13.8" x14ac:dyDescent="0.3">
      <c r="E9" s="25" t="s">
        <v>2</v>
      </c>
      <c r="F9" s="52" t="str">
        <f>$C$2</f>
        <v xml:space="preserve"> </v>
      </c>
      <c r="H9" s="52"/>
      <c r="I9" s="25" t="s">
        <v>9</v>
      </c>
      <c r="J9" s="54" t="str">
        <f>$G$3</f>
        <v>C</v>
      </c>
      <c r="K9" s="54"/>
      <c r="L9" s="20"/>
      <c r="M9" s="46">
        <v>1</v>
      </c>
      <c r="N9" s="46"/>
      <c r="O9" s="46"/>
      <c r="P9" s="46"/>
      <c r="Q9" s="46"/>
      <c r="R9" s="46"/>
      <c r="S9" s="46"/>
      <c r="T9" s="46"/>
    </row>
    <row r="10" spans="1:39" s="21" customFormat="1" ht="13.8" x14ac:dyDescent="0.3">
      <c r="E10" s="25" t="s">
        <v>3</v>
      </c>
      <c r="F10" s="52" t="str">
        <f>$C$3</f>
        <v>20/10/2013</v>
      </c>
      <c r="H10" s="52"/>
      <c r="I10" s="25" t="s">
        <v>6</v>
      </c>
      <c r="J10" s="45" t="str">
        <f>L10&amp;" of "&amp;$G$1</f>
        <v>1 of 1</v>
      </c>
      <c r="K10" s="52"/>
      <c r="L10" s="20">
        <f>SUM($M$1:M9)</f>
        <v>1</v>
      </c>
      <c r="M10" s="46"/>
      <c r="N10" s="46"/>
      <c r="O10" s="46"/>
      <c r="P10" s="46"/>
      <c r="Q10" s="46"/>
      <c r="R10" s="46"/>
      <c r="S10" s="46"/>
      <c r="T10" s="46"/>
    </row>
    <row r="11" spans="1:39" s="21" customFormat="1" ht="13.8" x14ac:dyDescent="0.3">
      <c r="E11" s="25" t="s">
        <v>43</v>
      </c>
      <c r="F11" s="52" t="str">
        <f>$C$5</f>
        <v>STANDARD SPREADSHEET METHOD</v>
      </c>
      <c r="I11" s="55"/>
      <c r="J11" s="45"/>
      <c r="M11" s="46"/>
      <c r="N11" s="46"/>
      <c r="O11" s="46"/>
      <c r="P11" s="46"/>
      <c r="Q11" s="46"/>
      <c r="R11" s="46"/>
      <c r="S11" s="46"/>
      <c r="T11" s="46"/>
    </row>
    <row r="12" spans="1:39" s="4" customFormat="1" x14ac:dyDescent="0.3">
      <c r="A12" s="67"/>
      <c r="B12" s="57" t="str">
        <f>$G$4</f>
        <v>COLLAPSE OF SHEAR WEB WITH HOLES</v>
      </c>
      <c r="C12" s="67"/>
      <c r="D12" s="67"/>
      <c r="E12" s="67"/>
      <c r="F12" s="67"/>
      <c r="G12" s="67"/>
      <c r="H12" s="67"/>
      <c r="I12" s="67"/>
      <c r="J12" s="67"/>
      <c r="K12" s="67"/>
      <c r="L12" s="9"/>
      <c r="M12" s="61"/>
      <c r="N12" s="61"/>
      <c r="O12" s="61"/>
      <c r="P12" s="61"/>
      <c r="Q12" s="61"/>
      <c r="R12" s="61"/>
      <c r="S12" s="61"/>
      <c r="T12" s="61"/>
      <c r="U12" s="9"/>
      <c r="AL12" s="14"/>
      <c r="AM12" s="14"/>
    </row>
    <row r="13" spans="1:39" x14ac:dyDescent="0.3">
      <c r="B13" s="95" t="s">
        <v>68</v>
      </c>
      <c r="C13" s="95"/>
      <c r="D13" s="95"/>
      <c r="E13" s="95"/>
      <c r="F13" s="95"/>
      <c r="G13" s="95"/>
      <c r="H13" s="95"/>
      <c r="I13" s="95"/>
      <c r="J13" s="95"/>
      <c r="K13" s="95"/>
    </row>
    <row r="14" spans="1:39" s="4" customFormat="1" ht="13.5" customHeight="1" x14ac:dyDescent="0.3">
      <c r="A14" s="1"/>
      <c r="B14" s="87" t="s">
        <v>66</v>
      </c>
      <c r="C14" s="7"/>
      <c r="D14" s="8"/>
      <c r="E14" s="5"/>
      <c r="I14" s="9"/>
      <c r="J14" s="9"/>
      <c r="K14" s="9"/>
      <c r="L14" s="9"/>
      <c r="M14" s="61"/>
      <c r="N14" s="61"/>
      <c r="O14" s="61"/>
      <c r="P14" s="61"/>
      <c r="Q14" s="61"/>
      <c r="R14" s="61"/>
      <c r="S14" s="61"/>
      <c r="T14" s="61"/>
      <c r="U14" s="9"/>
      <c r="V14" s="9"/>
      <c r="W14" s="9"/>
      <c r="X14" s="9"/>
    </row>
    <row r="15" spans="1:39" s="4" customFormat="1" ht="13.8" x14ac:dyDescent="0.3">
      <c r="A15" s="22"/>
      <c r="C15" s="22"/>
      <c r="D15" s="22"/>
      <c r="E15" s="22"/>
      <c r="F15" s="22"/>
      <c r="G15" s="22"/>
      <c r="H15" s="22"/>
      <c r="I15" s="22"/>
      <c r="J15" s="22"/>
      <c r="K15" s="22"/>
      <c r="L15" s="9"/>
      <c r="M15" s="61"/>
      <c r="N15" s="61"/>
      <c r="O15" s="61"/>
      <c r="P15" s="61"/>
      <c r="Q15" s="61"/>
      <c r="R15" s="61"/>
      <c r="S15" s="61"/>
      <c r="T15" s="61"/>
      <c r="U15" s="9"/>
      <c r="V15" s="9"/>
      <c r="W15" s="9"/>
      <c r="X15" s="9"/>
    </row>
    <row r="16" spans="1:39" s="4" customFormat="1" ht="13.8" x14ac:dyDescent="0.3">
      <c r="A16" s="21"/>
      <c r="B16" s="21"/>
      <c r="D16" s="23"/>
      <c r="E16" s="24"/>
      <c r="F16" s="6" t="s">
        <v>13</v>
      </c>
      <c r="G16" s="29">
        <v>2.15</v>
      </c>
      <c r="H16" s="4" t="s">
        <v>72</v>
      </c>
      <c r="L16" s="9"/>
      <c r="M16" s="61"/>
      <c r="N16" s="61"/>
      <c r="O16" s="61"/>
      <c r="P16" s="61"/>
      <c r="Q16" s="61"/>
      <c r="R16" s="61"/>
      <c r="S16" s="61"/>
      <c r="T16" s="61"/>
      <c r="U16" s="9"/>
      <c r="V16" s="9"/>
      <c r="W16" s="9"/>
      <c r="X16" s="9"/>
      <c r="Y16" s="11"/>
      <c r="Z16" s="11"/>
      <c r="AA16" s="11"/>
      <c r="AG16" s="4" t="s">
        <v>21</v>
      </c>
    </row>
    <row r="17" spans="1:36" s="4" customFormat="1" ht="13.8" x14ac:dyDescent="0.3">
      <c r="A17" s="22"/>
      <c r="B17" s="22"/>
      <c r="C17" s="22"/>
      <c r="D17" s="22"/>
      <c r="E17" s="22"/>
      <c r="F17" s="25" t="s">
        <v>14</v>
      </c>
      <c r="G17" s="30">
        <v>1.2</v>
      </c>
      <c r="H17" s="22" t="s">
        <v>73</v>
      </c>
      <c r="J17" s="22"/>
      <c r="K17" s="22"/>
      <c r="L17" s="9"/>
      <c r="M17" s="61"/>
      <c r="N17" s="61"/>
      <c r="O17" s="61"/>
      <c r="P17" s="61"/>
      <c r="Q17" s="61"/>
      <c r="R17" s="61"/>
      <c r="S17" s="61"/>
      <c r="T17" s="61"/>
      <c r="U17" s="9"/>
      <c r="V17" s="9"/>
      <c r="W17" s="9"/>
      <c r="X17" s="9"/>
      <c r="Y17" s="12"/>
      <c r="Z17" s="13"/>
      <c r="AA17" s="13"/>
      <c r="AG17" s="4">
        <v>0</v>
      </c>
      <c r="AH17" s="4">
        <v>37200</v>
      </c>
      <c r="AI17" s="35">
        <f>IF(AG17&lt;80,-279*AG17 + 36920,-0.0015297*AG17^3 + 1.1304321*AG17^2 - 299.3019481*AG17 + 32118.981019)</f>
        <v>36920</v>
      </c>
      <c r="AJ17" s="12">
        <f t="shared" ref="AJ17:AJ28" si="0">AH17/AI17</f>
        <v>1.0075839653304441</v>
      </c>
    </row>
    <row r="18" spans="1:36" s="4" customFormat="1" ht="13.8" x14ac:dyDescent="0.3">
      <c r="A18" s="22"/>
      <c r="B18" s="22"/>
      <c r="C18" s="22"/>
      <c r="D18" s="22"/>
      <c r="E18" s="22"/>
      <c r="F18" s="36" t="s">
        <v>24</v>
      </c>
      <c r="G18" s="37">
        <v>0</v>
      </c>
      <c r="H18" s="4" t="s">
        <v>74</v>
      </c>
      <c r="L18" s="9"/>
      <c r="M18" s="61"/>
      <c r="N18" s="61"/>
      <c r="O18" s="61"/>
      <c r="P18" s="61"/>
      <c r="Q18" s="61"/>
      <c r="R18" s="61"/>
      <c r="S18" s="61"/>
      <c r="T18" s="61"/>
      <c r="U18" s="9"/>
      <c r="V18" s="9"/>
      <c r="W18" s="9"/>
      <c r="X18" s="9"/>
      <c r="Y18" s="12"/>
      <c r="Z18" s="13"/>
      <c r="AA18" s="13"/>
      <c r="AG18" s="4">
        <v>20</v>
      </c>
      <c r="AH18" s="4">
        <v>31200</v>
      </c>
      <c r="AI18" s="35">
        <f t="shared" ref="AI18:AI32" si="1">IF(AG18&lt;80,-279*AG18 + 36920,-0.0015297*AG18^3 + 1.1304321*AG18^2 - 299.3019481*AG18 + 32118.981019)</f>
        <v>31340</v>
      </c>
      <c r="AJ18" s="12">
        <f t="shared" si="0"/>
        <v>0.99553286534779839</v>
      </c>
    </row>
    <row r="19" spans="1:36" s="4" customFormat="1" ht="13.8" x14ac:dyDescent="0.3">
      <c r="A19" s="22"/>
      <c r="B19" s="22"/>
      <c r="C19" s="22"/>
      <c r="D19" s="22"/>
      <c r="E19" s="22"/>
      <c r="F19" s="25" t="s">
        <v>15</v>
      </c>
      <c r="G19" s="26">
        <f>G22-G17</f>
        <v>3.3999999999999995</v>
      </c>
      <c r="H19" s="22" t="s">
        <v>79</v>
      </c>
      <c r="J19" s="26"/>
      <c r="K19" s="22"/>
      <c r="L19" s="9"/>
      <c r="M19" s="61"/>
      <c r="N19" s="61"/>
      <c r="O19" s="61"/>
      <c r="P19" s="61"/>
      <c r="Q19" s="61"/>
      <c r="R19" s="61"/>
      <c r="S19" s="61"/>
      <c r="T19" s="61"/>
      <c r="U19" s="9"/>
      <c r="V19" s="9"/>
      <c r="W19" s="9"/>
      <c r="X19" s="9"/>
      <c r="Y19" s="12"/>
      <c r="Z19" s="13"/>
      <c r="AA19" s="13"/>
      <c r="AG19" s="4">
        <v>40</v>
      </c>
      <c r="AH19" s="4">
        <v>25500</v>
      </c>
      <c r="AI19" s="35">
        <f t="shared" si="1"/>
        <v>25760</v>
      </c>
      <c r="AJ19" s="12">
        <f t="shared" si="0"/>
        <v>0.9899068322981367</v>
      </c>
    </row>
    <row r="20" spans="1:36" s="4" customFormat="1" ht="13.8" x14ac:dyDescent="0.3">
      <c r="A20" s="22"/>
      <c r="B20" s="22"/>
      <c r="C20" s="22"/>
      <c r="D20" s="22"/>
      <c r="E20" s="22"/>
      <c r="F20" s="25" t="s">
        <v>16</v>
      </c>
      <c r="G20" s="39">
        <f>G19-2*G18</f>
        <v>3.3999999999999995</v>
      </c>
      <c r="H20" s="96" t="s">
        <v>78</v>
      </c>
      <c r="I20" s="96"/>
      <c r="J20" s="96"/>
      <c r="K20" s="96"/>
      <c r="L20" s="9"/>
      <c r="M20" s="61"/>
      <c r="N20" s="61"/>
      <c r="O20" s="61"/>
      <c r="P20" s="61"/>
      <c r="Q20" s="61"/>
      <c r="R20" s="61"/>
      <c r="S20" s="61"/>
      <c r="T20" s="61"/>
      <c r="U20" s="9"/>
      <c r="V20" s="9"/>
      <c r="W20" s="9"/>
      <c r="X20" s="9"/>
      <c r="Y20" s="12"/>
      <c r="Z20" s="13"/>
      <c r="AA20" s="13"/>
      <c r="AG20" s="4">
        <v>60</v>
      </c>
      <c r="AH20" s="4">
        <v>20000</v>
      </c>
      <c r="AI20" s="35">
        <f t="shared" si="1"/>
        <v>20180</v>
      </c>
      <c r="AJ20" s="12">
        <f t="shared" si="0"/>
        <v>0.99108027750247774</v>
      </c>
    </row>
    <row r="21" spans="1:36" s="4" customFormat="1" ht="13.8" x14ac:dyDescent="0.3">
      <c r="A21" s="22"/>
      <c r="B21" s="22"/>
      <c r="C21" s="22"/>
      <c r="D21" s="22"/>
      <c r="E21" s="22"/>
      <c r="H21" s="96"/>
      <c r="I21" s="96"/>
      <c r="J21" s="96"/>
      <c r="K21" s="96"/>
      <c r="L21" s="9"/>
      <c r="M21" s="61"/>
      <c r="N21" s="61"/>
      <c r="O21" s="61"/>
      <c r="P21" s="61"/>
      <c r="Q21" s="61"/>
      <c r="R21" s="61"/>
      <c r="S21" s="61"/>
      <c r="T21" s="61"/>
      <c r="U21" s="9"/>
      <c r="V21" s="9"/>
      <c r="W21" s="9"/>
      <c r="X21" s="9"/>
      <c r="Y21" s="12"/>
      <c r="Z21" s="13"/>
      <c r="AA21" s="13"/>
      <c r="AG21" s="4">
        <v>80</v>
      </c>
      <c r="AH21" s="4">
        <v>14900</v>
      </c>
      <c r="AI21" s="35">
        <f t="shared" si="1"/>
        <v>14626.384210999997</v>
      </c>
      <c r="AJ21" s="12">
        <f t="shared" si="0"/>
        <v>1.0187070013376394</v>
      </c>
    </row>
    <row r="22" spans="1:36" s="4" customFormat="1" ht="13.8" x14ac:dyDescent="0.3">
      <c r="A22" s="22"/>
      <c r="B22" s="22"/>
      <c r="C22" s="22"/>
      <c r="D22" s="22"/>
      <c r="E22" s="22"/>
      <c r="F22" s="25" t="s">
        <v>17</v>
      </c>
      <c r="G22" s="38">
        <v>4.5999999999999996</v>
      </c>
      <c r="H22" s="22" t="s">
        <v>75</v>
      </c>
      <c r="J22" s="22"/>
      <c r="K22" s="22"/>
      <c r="L22" s="9"/>
      <c r="M22" s="61"/>
      <c r="N22" s="61"/>
      <c r="O22" s="61"/>
      <c r="P22" s="61"/>
      <c r="Q22" s="61"/>
      <c r="R22" s="61"/>
      <c r="S22" s="61"/>
      <c r="T22" s="61"/>
      <c r="U22" s="9"/>
      <c r="V22" s="9"/>
      <c r="W22" s="9"/>
      <c r="X22" s="9"/>
      <c r="Y22" s="12"/>
      <c r="Z22" s="13"/>
      <c r="AA22" s="13"/>
      <c r="AG22" s="4">
        <v>100</v>
      </c>
      <c r="AH22" s="4">
        <v>11600</v>
      </c>
      <c r="AI22" s="35">
        <f t="shared" si="1"/>
        <v>11963.407208999997</v>
      </c>
      <c r="AJ22" s="12">
        <f t="shared" si="0"/>
        <v>0.96962343564410247</v>
      </c>
    </row>
    <row r="23" spans="1:36" s="4" customFormat="1" ht="13.8" x14ac:dyDescent="0.3">
      <c r="A23" s="21"/>
      <c r="B23" s="21"/>
      <c r="C23" s="21"/>
      <c r="D23" s="21"/>
      <c r="E23" s="21"/>
      <c r="F23" s="25" t="s">
        <v>18</v>
      </c>
      <c r="G23" s="31">
        <v>0.08</v>
      </c>
      <c r="H23" s="22" t="s">
        <v>76</v>
      </c>
      <c r="J23" s="22"/>
      <c r="K23" s="22"/>
      <c r="L23" s="9"/>
      <c r="M23" s="61"/>
      <c r="N23" s="61"/>
      <c r="O23" s="61"/>
      <c r="P23" s="61"/>
      <c r="Q23" s="61"/>
      <c r="R23" s="61"/>
      <c r="S23" s="61"/>
      <c r="T23" s="61"/>
      <c r="U23" s="9"/>
      <c r="V23" s="9"/>
      <c r="W23" s="9"/>
      <c r="X23" s="9"/>
      <c r="Y23" s="12"/>
      <c r="Z23" s="13"/>
      <c r="AA23" s="13"/>
      <c r="AG23" s="4">
        <v>120</v>
      </c>
      <c r="AH23" s="4">
        <v>9700</v>
      </c>
      <c r="AI23" s="35">
        <f t="shared" si="1"/>
        <v>9837.6478869999992</v>
      </c>
      <c r="AJ23" s="12">
        <f t="shared" si="0"/>
        <v>0.9860080490193297</v>
      </c>
    </row>
    <row r="24" spans="1:36" s="4" customFormat="1" ht="13.8" x14ac:dyDescent="0.3">
      <c r="A24" s="21"/>
      <c r="B24" s="21"/>
      <c r="C24" s="21"/>
      <c r="D24" s="21"/>
      <c r="E24" s="21"/>
      <c r="F24" s="21"/>
      <c r="G24" s="21"/>
      <c r="H24" s="21"/>
      <c r="J24" s="21"/>
      <c r="K24" s="21"/>
      <c r="L24" s="9"/>
      <c r="M24" s="61"/>
      <c r="N24" s="61"/>
      <c r="O24" s="61"/>
      <c r="P24" s="61"/>
      <c r="Q24" s="61"/>
      <c r="R24" s="61"/>
      <c r="S24" s="61"/>
      <c r="T24" s="61"/>
      <c r="U24" s="9"/>
      <c r="V24" s="9"/>
      <c r="W24" s="9"/>
      <c r="X24" s="9"/>
      <c r="Y24" s="12"/>
      <c r="Z24" s="13"/>
      <c r="AA24" s="13"/>
      <c r="AG24" s="4">
        <v>140</v>
      </c>
      <c r="AH24" s="4">
        <v>8200</v>
      </c>
      <c r="AI24" s="35">
        <f t="shared" si="1"/>
        <v>8175.6806450000004</v>
      </c>
      <c r="AJ24" s="12">
        <f t="shared" si="0"/>
        <v>1.0029745969853743</v>
      </c>
    </row>
    <row r="25" spans="1:36" s="4" customFormat="1" ht="13.8" x14ac:dyDescent="0.3">
      <c r="A25" s="21"/>
      <c r="B25" s="21"/>
      <c r="C25" s="21"/>
      <c r="D25" s="21"/>
      <c r="E25" s="21"/>
      <c r="F25" s="6" t="s">
        <v>69</v>
      </c>
      <c r="G25" s="90">
        <v>18000</v>
      </c>
      <c r="H25" s="89" t="s">
        <v>77</v>
      </c>
      <c r="K25" s="21"/>
      <c r="L25" s="9"/>
      <c r="M25" s="61"/>
      <c r="N25" s="61"/>
      <c r="O25" s="61"/>
      <c r="P25" s="61"/>
      <c r="Q25" s="61"/>
      <c r="R25" s="61"/>
      <c r="S25" s="61"/>
      <c r="T25" s="61"/>
      <c r="U25" s="9"/>
      <c r="V25" s="9"/>
      <c r="W25" s="9"/>
      <c r="X25" s="9"/>
      <c r="Y25" s="12"/>
      <c r="Z25" s="13"/>
      <c r="AA25" s="13"/>
      <c r="AG25" s="4">
        <v>160</v>
      </c>
      <c r="AH25" s="4">
        <v>7050</v>
      </c>
      <c r="AI25" s="35">
        <f t="shared" si="1"/>
        <v>6904.0798829999912</v>
      </c>
      <c r="AJ25" s="12">
        <f t="shared" si="0"/>
        <v>1.0211353459798909</v>
      </c>
    </row>
    <row r="26" spans="1:36" s="4" customFormat="1" ht="13.8" x14ac:dyDescent="0.3">
      <c r="L26" s="9"/>
      <c r="M26" s="61"/>
      <c r="N26" s="61"/>
      <c r="O26" s="61"/>
      <c r="P26" s="61"/>
      <c r="Q26" s="61"/>
      <c r="R26" s="61"/>
      <c r="S26" s="61"/>
      <c r="T26" s="61"/>
      <c r="U26" s="9"/>
      <c r="V26" s="9"/>
      <c r="W26" s="9"/>
      <c r="X26" s="9"/>
      <c r="Y26" s="12"/>
      <c r="Z26" s="13"/>
      <c r="AA26" s="13"/>
      <c r="AG26" s="4">
        <v>180</v>
      </c>
      <c r="AH26" s="4">
        <v>6100</v>
      </c>
      <c r="AI26" s="35">
        <f t="shared" si="1"/>
        <v>5949.420000999995</v>
      </c>
      <c r="AJ26" s="12">
        <f t="shared" si="0"/>
        <v>1.0253100300490965</v>
      </c>
    </row>
    <row r="27" spans="1:36" s="4" customFormat="1" ht="13.8" x14ac:dyDescent="0.3">
      <c r="A27" s="21"/>
      <c r="B27" s="25" t="s">
        <v>20</v>
      </c>
      <c r="C27" s="4" t="str">
        <f>[1]!xln(C28)</f>
        <v>3.4 / 0.08</v>
      </c>
      <c r="D27" s="21"/>
      <c r="E27" s="21"/>
      <c r="F27" s="21"/>
      <c r="I27" s="21"/>
      <c r="J27" s="21"/>
      <c r="K27" s="21"/>
      <c r="L27" s="9"/>
      <c r="M27" s="61"/>
      <c r="N27" s="61"/>
      <c r="O27" s="61"/>
      <c r="P27" s="61"/>
      <c r="Q27" s="61"/>
      <c r="R27" s="61"/>
      <c r="S27" s="61"/>
      <c r="T27" s="61"/>
      <c r="U27" s="9"/>
      <c r="V27" s="9"/>
      <c r="W27" s="9"/>
      <c r="X27" s="9"/>
      <c r="Y27" s="12"/>
      <c r="Z27" s="13"/>
      <c r="AA27" s="13"/>
      <c r="AG27" s="4">
        <v>200</v>
      </c>
      <c r="AH27" s="4">
        <v>5300</v>
      </c>
      <c r="AI27" s="35">
        <f t="shared" si="1"/>
        <v>5238.2753989999983</v>
      </c>
      <c r="AJ27" s="12">
        <f t="shared" si="0"/>
        <v>1.0117833821818123</v>
      </c>
    </row>
    <row r="28" spans="1:36" s="4" customFormat="1" ht="13.8" x14ac:dyDescent="0.3">
      <c r="A28" s="21"/>
      <c r="C28" s="28">
        <f>G19/G23</f>
        <v>42.499999999999993</v>
      </c>
      <c r="E28" s="21"/>
      <c r="F28" s="21"/>
      <c r="L28" s="9"/>
      <c r="M28" s="61"/>
      <c r="N28" s="61"/>
      <c r="O28" s="61"/>
      <c r="P28" s="61"/>
      <c r="Q28" s="61"/>
      <c r="R28" s="61"/>
      <c r="S28" s="61"/>
      <c r="T28" s="61"/>
      <c r="U28" s="9"/>
      <c r="V28" s="9"/>
      <c r="W28" s="9"/>
      <c r="X28" s="9"/>
      <c r="Y28" s="12"/>
      <c r="Z28" s="13"/>
      <c r="AA28" s="13"/>
      <c r="AG28" s="4">
        <v>220</v>
      </c>
      <c r="AH28" s="4">
        <v>4700</v>
      </c>
      <c r="AI28" s="35">
        <f t="shared" si="1"/>
        <v>4697.220476999988</v>
      </c>
      <c r="AJ28" s="12">
        <f t="shared" si="0"/>
        <v>1.0005917378189126</v>
      </c>
    </row>
    <row r="29" spans="1:36" s="4" customFormat="1" ht="13.8" x14ac:dyDescent="0.3">
      <c r="B29" s="25"/>
      <c r="C29" s="27"/>
      <c r="D29" s="10"/>
      <c r="L29" s="9"/>
      <c r="M29" s="61"/>
      <c r="N29" s="61"/>
      <c r="O29" s="61"/>
      <c r="P29" s="61"/>
      <c r="Q29" s="61"/>
      <c r="R29" s="61"/>
      <c r="S29" s="61"/>
      <c r="T29" s="61"/>
      <c r="U29" s="9"/>
      <c r="V29" s="9"/>
      <c r="W29" s="9"/>
      <c r="X29" s="9"/>
      <c r="Y29" s="12"/>
      <c r="Z29" s="13"/>
      <c r="AA29" s="13"/>
      <c r="AG29" s="4">
        <v>240</v>
      </c>
      <c r="AH29" s="4">
        <v>4150</v>
      </c>
      <c r="AI29" s="35">
        <f t="shared" si="1"/>
        <v>4252.8296350000019</v>
      </c>
      <c r="AJ29" s="12">
        <f>AH29/AI29</f>
        <v>0.97582089013071838</v>
      </c>
    </row>
    <row r="30" spans="1:36" s="4" customFormat="1" ht="13.8" x14ac:dyDescent="0.3">
      <c r="B30" s="25" t="s">
        <v>19</v>
      </c>
      <c r="C30" s="4" t="str">
        <f>[1]!xln(C31)</f>
        <v>2.15 / 0.08</v>
      </c>
      <c r="D30" s="10"/>
      <c r="L30" s="9"/>
      <c r="M30" s="61"/>
      <c r="N30" s="61"/>
      <c r="O30" s="61"/>
      <c r="P30" s="61"/>
      <c r="Q30" s="61"/>
      <c r="R30" s="61"/>
      <c r="S30" s="61"/>
      <c r="T30" s="61"/>
      <c r="U30" s="9"/>
      <c r="V30" s="9"/>
      <c r="W30" s="9"/>
      <c r="X30" s="9"/>
      <c r="Y30" s="12"/>
      <c r="Z30" s="13"/>
      <c r="AA30" s="13"/>
      <c r="AG30" s="4">
        <v>260</v>
      </c>
      <c r="AH30" s="4">
        <v>3750</v>
      </c>
      <c r="AI30" s="35">
        <f t="shared" si="1"/>
        <v>3831.6772729999866</v>
      </c>
      <c r="AJ30" s="12">
        <f t="shared" ref="AJ30:AJ32" si="2">AH30/AI30</f>
        <v>0.9786836763170198</v>
      </c>
    </row>
    <row r="31" spans="1:36" s="4" customFormat="1" ht="13.8" x14ac:dyDescent="0.3">
      <c r="C31" s="28">
        <f>G16/G23</f>
        <v>26.875</v>
      </c>
      <c r="L31" s="9"/>
      <c r="M31" s="61"/>
      <c r="N31" s="61"/>
      <c r="O31" s="61"/>
      <c r="P31" s="61"/>
      <c r="Q31" s="61"/>
      <c r="R31" s="61"/>
      <c r="S31" s="61"/>
      <c r="T31" s="61"/>
      <c r="U31" s="9"/>
      <c r="V31" s="9"/>
      <c r="W31" s="9"/>
      <c r="X31" s="9"/>
      <c r="Y31" s="12"/>
      <c r="Z31" s="13"/>
      <c r="AA31" s="13"/>
      <c r="AG31" s="4">
        <v>280</v>
      </c>
      <c r="AH31" s="4">
        <v>3250</v>
      </c>
      <c r="AI31" s="35">
        <f t="shared" si="1"/>
        <v>3360.3377910000054</v>
      </c>
      <c r="AJ31" s="12">
        <f t="shared" si="2"/>
        <v>0.9671646727613149</v>
      </c>
    </row>
    <row r="32" spans="1:36" s="4" customFormat="1" ht="13.8" x14ac:dyDescent="0.3">
      <c r="L32" s="9"/>
      <c r="M32" s="61"/>
      <c r="N32" s="61"/>
      <c r="O32" s="61"/>
      <c r="P32" s="61"/>
      <c r="Q32" s="61"/>
      <c r="R32" s="61"/>
      <c r="S32" s="61"/>
      <c r="T32" s="61"/>
      <c r="U32" s="9"/>
      <c r="V32" s="9"/>
      <c r="W32" s="9"/>
      <c r="X32" s="9"/>
      <c r="Y32" s="12"/>
      <c r="Z32" s="13"/>
      <c r="AA32" s="13"/>
      <c r="AG32" s="4">
        <v>300</v>
      </c>
      <c r="AH32" s="4">
        <v>2900</v>
      </c>
      <c r="AI32" s="35">
        <f t="shared" si="1"/>
        <v>2765.3855889999904</v>
      </c>
      <c r="AJ32" s="12">
        <f t="shared" si="2"/>
        <v>1.0486783512344433</v>
      </c>
    </row>
    <row r="33" spans="2:34" s="4" customFormat="1" ht="13.8" x14ac:dyDescent="0.3">
      <c r="B33" s="25" t="s">
        <v>70</v>
      </c>
      <c r="C33" s="4" t="str">
        <f>[1]!xln(C34)</f>
        <v>IF[26.9&lt;80, - 279 × 26.9 + 36920, - 0.00153 × 26.9³ + 1.13 × 26.9² - 299 × 26.9 + 32119]</v>
      </c>
      <c r="L33" s="9"/>
      <c r="M33" s="61"/>
      <c r="N33" s="61"/>
      <c r="O33" s="61"/>
      <c r="P33" s="61"/>
      <c r="Q33" s="61"/>
      <c r="R33" s="61"/>
      <c r="S33" s="61"/>
      <c r="T33" s="61"/>
      <c r="U33" s="9"/>
      <c r="V33" s="9"/>
      <c r="W33" s="9"/>
      <c r="X33" s="9"/>
      <c r="Y33" s="12"/>
      <c r="Z33" s="13"/>
      <c r="AA33" s="13"/>
      <c r="AG33" s="4">
        <v>320</v>
      </c>
    </row>
    <row r="34" spans="2:34" s="4" customFormat="1" ht="13.8" x14ac:dyDescent="0.3">
      <c r="B34" s="25" t="s">
        <v>70</v>
      </c>
      <c r="C34" s="35">
        <f>IF(C31&lt;80,-279*C31 + 36920,-0.0015297*C31^3 + 1.1304321*C31^2 - 299.3019481*C31 + 32118.981019)</f>
        <v>29421.875</v>
      </c>
      <c r="D34" s="21" t="s">
        <v>12</v>
      </c>
      <c r="L34" s="9"/>
      <c r="M34" s="61"/>
      <c r="N34" s="61"/>
      <c r="O34" s="61"/>
      <c r="P34" s="61"/>
      <c r="Q34" s="61"/>
      <c r="R34" s="61"/>
      <c r="S34" s="61"/>
      <c r="T34" s="61"/>
      <c r="U34" s="9"/>
      <c r="V34" s="9"/>
      <c r="W34" s="9"/>
      <c r="X34" s="9"/>
      <c r="Y34" s="12"/>
      <c r="Z34" s="13"/>
      <c r="AA34" s="13"/>
    </row>
    <row r="35" spans="2:34" s="4" customFormat="1" ht="13.8" x14ac:dyDescent="0.3">
      <c r="J35" s="21"/>
      <c r="K35" s="21"/>
      <c r="L35" s="9"/>
      <c r="M35" s="61"/>
      <c r="N35" s="61"/>
      <c r="O35" s="61"/>
      <c r="P35" s="61"/>
      <c r="Q35" s="61"/>
      <c r="R35" s="61"/>
      <c r="S35" s="61"/>
      <c r="T35" s="61"/>
      <c r="U35" s="9"/>
      <c r="V35" s="9"/>
      <c r="W35" s="9"/>
      <c r="X35" s="9"/>
      <c r="Y35" s="12"/>
      <c r="Z35" s="13"/>
      <c r="AA35" s="13"/>
    </row>
    <row r="36" spans="2:34" s="4" customFormat="1" ht="13.8" x14ac:dyDescent="0.3">
      <c r="B36" s="25" t="s">
        <v>71</v>
      </c>
      <c r="C36" s="4" t="str">
        <f>[1]!xln(C37)</f>
        <v>IF[42.5&lt;80, - 279 × 42.5 + 36920, - 0.00153 × 42.5³ + 1.13 × 42.5² - 299 × 42.5 + 32119]</v>
      </c>
      <c r="D36" s="10"/>
      <c r="L36" s="9"/>
      <c r="M36" s="61"/>
      <c r="N36" s="61"/>
      <c r="O36" s="61"/>
      <c r="P36" s="61"/>
      <c r="Q36" s="61"/>
      <c r="R36" s="61"/>
      <c r="S36" s="61"/>
      <c r="T36" s="61"/>
      <c r="U36" s="9"/>
      <c r="V36" s="9"/>
      <c r="W36" s="9"/>
      <c r="X36" s="9"/>
      <c r="Y36" s="12"/>
      <c r="Z36" s="13"/>
      <c r="AA36" s="13"/>
    </row>
    <row r="37" spans="2:34" s="4" customFormat="1" ht="13.8" x14ac:dyDescent="0.3">
      <c r="B37" s="25" t="s">
        <v>71</v>
      </c>
      <c r="C37" s="35">
        <f>IF(C28&lt;80,-279*C28 + 36920,-0.0015297*C28^3 + 1.1304321*C28^2 - 299.3019481*C28 + 32118.981019)</f>
        <v>25062.5</v>
      </c>
      <c r="D37" s="21" t="s">
        <v>12</v>
      </c>
      <c r="L37" s="9"/>
      <c r="M37" s="61"/>
      <c r="N37" s="61"/>
      <c r="O37" s="61"/>
      <c r="P37" s="61"/>
      <c r="Q37" s="61"/>
      <c r="R37" s="61"/>
      <c r="S37" s="61"/>
      <c r="T37" s="61"/>
      <c r="U37" s="9"/>
      <c r="V37" s="9"/>
      <c r="W37" s="9"/>
      <c r="X37" s="9"/>
      <c r="Y37" s="12"/>
      <c r="Z37" s="13"/>
      <c r="AA37" s="13"/>
    </row>
    <row r="38" spans="2:34" s="4" customFormat="1" ht="13.8" x14ac:dyDescent="0.3">
      <c r="B38" s="25"/>
      <c r="C38" s="35"/>
      <c r="D38" s="21"/>
      <c r="L38" s="9"/>
      <c r="M38" s="61"/>
      <c r="N38" s="61"/>
      <c r="O38" s="61"/>
      <c r="P38" s="61"/>
      <c r="Q38" s="61"/>
      <c r="R38" s="61"/>
      <c r="S38" s="61"/>
      <c r="T38" s="61"/>
      <c r="U38" s="9"/>
      <c r="V38" s="9"/>
      <c r="W38" s="9"/>
      <c r="X38" s="9"/>
      <c r="Y38" s="12"/>
      <c r="Z38" s="13"/>
      <c r="AA38" s="13"/>
    </row>
    <row r="39" spans="2:34" s="4" customFormat="1" ht="13.8" x14ac:dyDescent="0.3">
      <c r="B39" s="22" t="s">
        <v>80</v>
      </c>
      <c r="C39" s="22"/>
      <c r="D39" s="22"/>
      <c r="E39" s="22"/>
      <c r="F39" s="22"/>
      <c r="G39" s="22"/>
      <c r="H39" s="22"/>
      <c r="I39" s="22"/>
      <c r="J39" s="22"/>
      <c r="K39" s="21"/>
      <c r="L39" s="9"/>
      <c r="M39" s="61"/>
      <c r="N39" s="61"/>
      <c r="O39" s="61"/>
      <c r="P39" s="61"/>
      <c r="Q39" s="61"/>
      <c r="R39" s="61"/>
      <c r="S39" s="61"/>
      <c r="T39" s="61"/>
      <c r="U39" s="9"/>
      <c r="V39" s="9"/>
      <c r="W39" s="9"/>
      <c r="X39" s="9"/>
      <c r="Y39" s="12"/>
      <c r="Z39" s="14"/>
      <c r="AA39" s="14"/>
    </row>
    <row r="40" spans="2:34" s="4" customFormat="1" ht="13.8" x14ac:dyDescent="0.3">
      <c r="B40" s="22" t="s">
        <v>81</v>
      </c>
      <c r="C40" s="21"/>
      <c r="D40" s="21"/>
      <c r="E40" s="21"/>
      <c r="F40" s="21"/>
      <c r="G40" s="22"/>
      <c r="H40" s="22"/>
      <c r="I40" s="22"/>
      <c r="J40" s="22"/>
      <c r="K40" s="9"/>
      <c r="L40" s="9"/>
      <c r="M40" s="61"/>
      <c r="N40" s="61"/>
      <c r="O40" s="61"/>
      <c r="P40" s="61"/>
      <c r="Q40" s="61"/>
      <c r="R40" s="61"/>
      <c r="S40" s="61"/>
      <c r="T40" s="61"/>
      <c r="U40" s="9"/>
      <c r="V40" s="9"/>
      <c r="W40" s="9"/>
      <c r="X40" s="9"/>
      <c r="Y40" s="11"/>
      <c r="AA40" s="14"/>
    </row>
    <row r="41" spans="2:34" s="4" customFormat="1" ht="13.8" x14ac:dyDescent="0.3">
      <c r="B41" s="21"/>
      <c r="K41" s="9"/>
      <c r="L41" s="9"/>
      <c r="M41" s="61"/>
      <c r="N41" s="61"/>
      <c r="O41" s="61"/>
      <c r="P41" s="61"/>
      <c r="Q41" s="61"/>
      <c r="R41" s="61"/>
      <c r="S41" s="61"/>
      <c r="T41" s="61"/>
      <c r="U41" s="9"/>
      <c r="V41" s="9"/>
      <c r="W41" s="9"/>
      <c r="X41" s="9"/>
      <c r="Y41" s="11"/>
      <c r="AA41" s="14"/>
    </row>
    <row r="42" spans="2:34" s="4" customFormat="1" ht="13.8" x14ac:dyDescent="0.3">
      <c r="K42" s="9"/>
      <c r="L42" s="9"/>
      <c r="M42" s="61"/>
      <c r="N42" s="61"/>
      <c r="O42" s="61"/>
      <c r="P42" s="61"/>
      <c r="Q42" s="61"/>
      <c r="R42" s="61"/>
      <c r="S42" s="61"/>
      <c r="T42" s="61"/>
      <c r="U42" s="9"/>
      <c r="V42" s="9"/>
      <c r="W42" s="9"/>
      <c r="X42" s="9"/>
      <c r="Y42" s="14"/>
      <c r="Z42" s="14"/>
      <c r="AA42" s="14"/>
    </row>
    <row r="43" spans="2:34" s="4" customFormat="1" ht="13.8" x14ac:dyDescent="0.3">
      <c r="K43" s="9"/>
      <c r="L43" s="9"/>
      <c r="M43" s="61"/>
      <c r="N43" s="61"/>
      <c r="O43" s="61"/>
      <c r="P43" s="61"/>
      <c r="Q43" s="61"/>
      <c r="R43" s="61"/>
      <c r="S43" s="61"/>
      <c r="T43" s="61"/>
      <c r="U43" s="9"/>
      <c r="V43" s="9"/>
      <c r="W43" s="9"/>
      <c r="X43" s="9"/>
      <c r="Y43" s="14"/>
      <c r="Z43" s="14"/>
      <c r="AA43" s="14"/>
    </row>
    <row r="44" spans="2:34" s="4" customFormat="1" ht="13.8" x14ac:dyDescent="0.3">
      <c r="K44" s="9"/>
      <c r="L44" s="9"/>
      <c r="M44" s="61"/>
      <c r="N44" s="61"/>
      <c r="O44" s="61"/>
      <c r="P44" s="61"/>
      <c r="Q44" s="61"/>
      <c r="R44" s="61"/>
      <c r="S44" s="61"/>
      <c r="T44" s="61"/>
      <c r="U44" s="9"/>
      <c r="V44" s="9"/>
      <c r="W44" s="9"/>
      <c r="X44" s="9"/>
      <c r="Y44" s="14"/>
      <c r="Z44" s="14"/>
      <c r="AA44" s="14"/>
      <c r="AH44" s="34" t="s">
        <v>22</v>
      </c>
    </row>
    <row r="45" spans="2:34" s="4" customFormat="1" ht="13.8" customHeight="1" x14ac:dyDescent="0.3">
      <c r="K45" s="9"/>
      <c r="L45" s="9"/>
      <c r="M45" s="61"/>
      <c r="N45" s="61"/>
      <c r="O45" s="61"/>
      <c r="P45" s="61"/>
      <c r="Q45" s="61"/>
      <c r="R45" s="61"/>
      <c r="S45" s="61"/>
      <c r="T45" s="61"/>
      <c r="U45" s="9"/>
      <c r="V45" s="9"/>
      <c r="W45" s="9"/>
      <c r="X45" s="9"/>
      <c r="Y45" s="6"/>
      <c r="Z45" s="12"/>
      <c r="AA45" s="14"/>
      <c r="AH45" s="34" t="s">
        <v>23</v>
      </c>
    </row>
    <row r="46" spans="2:34" s="4" customFormat="1" ht="13.8" x14ac:dyDescent="0.3">
      <c r="B46" s="6" t="s">
        <v>11</v>
      </c>
      <c r="C46" s="4" t="str">
        <f ca="1">[1]!xlv(C48)</f>
        <v>(τh × (1 - (D / h)²) + τc × √[D / h]) × (c' / b)</v>
      </c>
      <c r="K46" s="9"/>
      <c r="L46" s="9"/>
      <c r="M46" s="61"/>
      <c r="N46" s="61"/>
      <c r="O46" s="61"/>
      <c r="P46" s="61"/>
      <c r="Q46" s="61"/>
      <c r="R46" s="61"/>
      <c r="S46" s="61"/>
      <c r="T46" s="61"/>
      <c r="U46" s="9"/>
      <c r="V46" s="9"/>
      <c r="W46" s="9"/>
      <c r="X46" s="9"/>
      <c r="Y46" s="6"/>
      <c r="Z46" s="12"/>
      <c r="AA46" s="14"/>
    </row>
    <row r="47" spans="2:34" s="4" customFormat="1" ht="13.8" x14ac:dyDescent="0.3">
      <c r="B47" s="25" t="s">
        <v>11</v>
      </c>
      <c r="C47" s="88" t="str">
        <f>[1]!xln(C48)</f>
        <v>(29422 × (1 - (1.2 / 2.15)²) + 25062 × √[1.2 / 2.15]) × (3.4 / 4.6)</v>
      </c>
      <c r="D47" s="88"/>
      <c r="E47" s="88"/>
      <c r="F47" s="88"/>
      <c r="G47" s="88"/>
      <c r="H47" s="88"/>
      <c r="K47" s="9"/>
      <c r="L47" s="9"/>
      <c r="M47" s="61"/>
      <c r="N47" s="61"/>
      <c r="O47" s="61"/>
      <c r="P47" s="61"/>
      <c r="Q47" s="61"/>
      <c r="R47" s="61"/>
      <c r="S47" s="61"/>
      <c r="T47" s="61"/>
      <c r="U47" s="9"/>
      <c r="V47" s="9"/>
    </row>
    <row r="48" spans="2:34" s="4" customFormat="1" ht="13.8" x14ac:dyDescent="0.3">
      <c r="B48" s="32" t="s">
        <v>11</v>
      </c>
      <c r="C48" s="33">
        <f>(C34*(1-(G17/G16)^2)+C37*SQRT(G17/G16))*(G20/G22)</f>
        <v>28811.494518200761</v>
      </c>
      <c r="D48" s="21" t="s">
        <v>12</v>
      </c>
      <c r="E48" s="88"/>
      <c r="F48" s="88"/>
      <c r="G48" s="88"/>
      <c r="H48" s="88"/>
      <c r="K48" s="9"/>
      <c r="L48" s="9"/>
      <c r="M48" s="61"/>
      <c r="N48" s="61"/>
      <c r="O48" s="61"/>
      <c r="P48" s="61"/>
      <c r="Q48" s="61"/>
      <c r="R48" s="61"/>
      <c r="S48" s="61"/>
      <c r="T48" s="61"/>
      <c r="U48" s="9"/>
      <c r="V48" s="9"/>
    </row>
    <row r="49" spans="1:24" s="4" customFormat="1" ht="13.8" x14ac:dyDescent="0.3">
      <c r="J49" s="6" t="str">
        <f>"M.S. = "&amp;[1]!xln(K49)&amp;" ="</f>
        <v>M.S. = 28811 / 18000 - 1 =</v>
      </c>
      <c r="K49" s="91">
        <f>C48/G25-1</f>
        <v>0.6006385843444868</v>
      </c>
      <c r="L49" s="9"/>
      <c r="M49" s="61"/>
      <c r="N49" s="61"/>
      <c r="O49" s="61"/>
      <c r="P49" s="61"/>
      <c r="Q49" s="61"/>
      <c r="R49" s="61"/>
      <c r="S49" s="61"/>
      <c r="T49" s="61"/>
      <c r="U49" s="9"/>
      <c r="V49" s="9"/>
    </row>
    <row r="50" spans="1:24" s="4" customFormat="1" ht="13.8" x14ac:dyDescent="0.3">
      <c r="B50" s="32"/>
      <c r="C50" s="33"/>
      <c r="D50" s="21"/>
      <c r="G50" s="9"/>
      <c r="H50" s="9"/>
      <c r="I50" s="9"/>
      <c r="J50" s="9"/>
      <c r="K50" s="9"/>
      <c r="L50" s="9"/>
      <c r="M50" s="61"/>
      <c r="N50" s="61"/>
      <c r="O50" s="61"/>
      <c r="P50" s="61"/>
      <c r="Q50" s="61"/>
      <c r="R50" s="61"/>
      <c r="S50" s="61"/>
      <c r="T50" s="61"/>
      <c r="U50" s="9"/>
      <c r="V50" s="9"/>
    </row>
    <row r="51" spans="1:24" s="4" customFormat="1" ht="13.8" x14ac:dyDescent="0.3">
      <c r="B51" s="6"/>
      <c r="C51" s="15"/>
      <c r="G51" s="9"/>
      <c r="I51" s="9"/>
      <c r="J51" s="9"/>
      <c r="K51" s="9"/>
      <c r="L51" s="9"/>
      <c r="M51" s="61"/>
      <c r="N51" s="61"/>
      <c r="O51" s="61"/>
      <c r="P51" s="61"/>
      <c r="Q51" s="61"/>
      <c r="R51" s="61"/>
      <c r="S51" s="61"/>
      <c r="T51" s="61"/>
      <c r="U51" s="9"/>
      <c r="V51" s="9"/>
    </row>
    <row r="52" spans="1:24" s="4" customFormat="1" ht="13.8" x14ac:dyDescent="0.3">
      <c r="I52" s="9"/>
      <c r="J52" s="9"/>
      <c r="K52" s="9"/>
      <c r="L52" s="9"/>
      <c r="M52" s="61"/>
      <c r="N52" s="61"/>
      <c r="O52" s="61"/>
      <c r="P52" s="61"/>
      <c r="Q52" s="61"/>
      <c r="R52" s="61"/>
      <c r="S52" s="61"/>
      <c r="T52" s="61"/>
      <c r="U52" s="9"/>
      <c r="V52" s="9"/>
    </row>
    <row r="53" spans="1:24" s="4" customFormat="1" ht="13.8" x14ac:dyDescent="0.3">
      <c r="B53" s="16"/>
      <c r="C53" s="17"/>
      <c r="D53" s="10"/>
      <c r="I53" s="9"/>
      <c r="J53" s="9"/>
      <c r="K53" s="9"/>
      <c r="L53" s="9"/>
      <c r="M53" s="61"/>
      <c r="N53" s="61"/>
      <c r="O53" s="61"/>
      <c r="P53" s="61"/>
      <c r="Q53" s="61"/>
      <c r="R53" s="61"/>
      <c r="S53" s="61"/>
      <c r="T53" s="61"/>
      <c r="U53" s="9"/>
      <c r="V53" s="9"/>
    </row>
    <row r="54" spans="1:24" s="4" customFormat="1" ht="13.8" x14ac:dyDescent="0.3">
      <c r="B54" s="16"/>
      <c r="C54" s="19"/>
      <c r="D54" s="10"/>
      <c r="G54" s="17"/>
      <c r="I54" s="9"/>
      <c r="J54" s="9"/>
      <c r="K54" s="9"/>
      <c r="L54" s="9"/>
      <c r="M54" s="61"/>
      <c r="N54" s="61"/>
      <c r="O54" s="61"/>
      <c r="P54" s="61"/>
      <c r="Q54" s="61"/>
      <c r="R54" s="61"/>
      <c r="S54" s="61"/>
      <c r="T54" s="61"/>
      <c r="U54" s="9"/>
      <c r="V54" s="9"/>
    </row>
    <row r="55" spans="1:24" s="4" customFormat="1" ht="13.8" x14ac:dyDescent="0.3">
      <c r="B55" s="6"/>
      <c r="C55" s="12"/>
      <c r="G55" s="9"/>
      <c r="I55" s="9"/>
      <c r="J55" s="9"/>
      <c r="K55" s="9"/>
      <c r="L55" s="9"/>
      <c r="M55" s="61"/>
      <c r="N55" s="61"/>
      <c r="O55" s="61"/>
      <c r="P55" s="61"/>
      <c r="Q55" s="61"/>
      <c r="R55" s="61"/>
      <c r="S55" s="61"/>
      <c r="T55" s="61"/>
      <c r="U55" s="9"/>
      <c r="V55" s="9"/>
    </row>
    <row r="56" spans="1:24" s="4" customFormat="1" ht="13.8" x14ac:dyDescent="0.3">
      <c r="A56" s="9"/>
      <c r="B56" s="18"/>
      <c r="C56" s="17"/>
      <c r="D56" s="18"/>
      <c r="E56" s="9"/>
      <c r="F56" s="9"/>
      <c r="G56" s="18"/>
      <c r="H56" s="9"/>
      <c r="I56" s="9"/>
      <c r="J56" s="9"/>
      <c r="K56" s="9"/>
      <c r="L56" s="9"/>
      <c r="M56" s="61"/>
      <c r="N56" s="61"/>
      <c r="O56" s="61"/>
      <c r="P56" s="61"/>
      <c r="Q56" s="61"/>
      <c r="R56" s="61"/>
      <c r="S56" s="61"/>
      <c r="T56" s="61"/>
      <c r="U56" s="9"/>
      <c r="V56" s="9"/>
    </row>
    <row r="57" spans="1:24" s="4" customFormat="1" ht="13.8" x14ac:dyDescent="0.3">
      <c r="A57" s="67"/>
      <c r="B57" s="14"/>
      <c r="C57" s="69"/>
      <c r="D57" s="67"/>
      <c r="E57" s="67"/>
      <c r="F57" s="67"/>
      <c r="G57" s="69"/>
      <c r="H57" s="67"/>
      <c r="I57" s="67"/>
      <c r="J57" s="67"/>
      <c r="K57" s="67"/>
      <c r="L57" s="9"/>
      <c r="M57" s="61"/>
      <c r="N57" s="61"/>
      <c r="O57" s="61"/>
      <c r="P57" s="61"/>
      <c r="Q57" s="61"/>
      <c r="R57" s="61"/>
      <c r="S57" s="61"/>
      <c r="T57" s="61"/>
      <c r="U57" s="9"/>
      <c r="V57" s="9"/>
      <c r="W57" s="9"/>
      <c r="X57" s="9"/>
    </row>
    <row r="58" spans="1:24" s="4" customFormat="1" ht="13.8" x14ac:dyDescent="0.3">
      <c r="A58" s="67"/>
      <c r="B58" s="11"/>
      <c r="C58" s="69"/>
      <c r="D58" s="70"/>
      <c r="E58" s="70"/>
      <c r="F58" s="71" t="s">
        <v>49</v>
      </c>
      <c r="G58" s="69"/>
      <c r="H58" s="70"/>
      <c r="I58" s="70"/>
      <c r="J58" s="70"/>
      <c r="K58" s="67"/>
      <c r="L58" s="9"/>
      <c r="M58" s="61"/>
      <c r="N58" s="61"/>
      <c r="O58" s="61"/>
      <c r="P58" s="61"/>
      <c r="Q58" s="61"/>
      <c r="R58" s="61"/>
      <c r="S58" s="61"/>
      <c r="T58" s="61"/>
      <c r="U58" s="9"/>
      <c r="V58" s="9"/>
      <c r="W58" s="9"/>
      <c r="X58" s="9"/>
    </row>
    <row r="59" spans="1:24" s="4" customFormat="1" ht="13.8" x14ac:dyDescent="0.3">
      <c r="A59" s="67"/>
      <c r="B59" s="70"/>
      <c r="C59" s="70"/>
      <c r="D59" s="70"/>
      <c r="E59" s="70"/>
      <c r="F59" s="81" t="s">
        <v>62</v>
      </c>
      <c r="G59" s="70"/>
      <c r="H59" s="70"/>
      <c r="I59" s="70"/>
      <c r="J59" s="70"/>
      <c r="K59" s="67"/>
      <c r="L59" s="9"/>
      <c r="M59" s="61"/>
      <c r="N59" s="61"/>
      <c r="O59" s="61"/>
      <c r="P59" s="61"/>
      <c r="Q59" s="61"/>
      <c r="R59" s="61"/>
      <c r="S59" s="61"/>
      <c r="T59" s="61"/>
      <c r="U59" s="9"/>
      <c r="V59" s="9"/>
      <c r="W59" s="9"/>
      <c r="X59" s="9"/>
    </row>
    <row r="60" spans="1:24" s="2" customFormat="1" ht="13.8" x14ac:dyDescent="0.3">
      <c r="M60" s="3"/>
      <c r="N60" s="3"/>
      <c r="O60" s="3"/>
      <c r="P60" s="3"/>
      <c r="Q60" s="3"/>
      <c r="R60" s="3"/>
      <c r="S60" s="3"/>
      <c r="T60" s="3"/>
    </row>
    <row r="61" spans="1:24" s="2" customFormat="1" ht="13.8" x14ac:dyDescent="0.3">
      <c r="M61" s="3"/>
      <c r="N61" s="3"/>
      <c r="O61" s="3"/>
      <c r="P61" s="3"/>
      <c r="Q61" s="3"/>
      <c r="R61" s="3"/>
      <c r="S61" s="3"/>
      <c r="T61" s="3"/>
    </row>
    <row r="62" spans="1:24" s="2" customFormat="1" ht="13.8" x14ac:dyDescent="0.3">
      <c r="M62" s="3"/>
      <c r="N62" s="3"/>
      <c r="O62" s="3"/>
      <c r="P62" s="3"/>
      <c r="Q62" s="3"/>
      <c r="R62" s="3"/>
      <c r="S62" s="3"/>
      <c r="T62" s="3"/>
    </row>
    <row r="63" spans="1:24" s="2" customFormat="1" ht="13.8" x14ac:dyDescent="0.3">
      <c r="M63" s="3"/>
      <c r="N63" s="3"/>
      <c r="O63" s="3"/>
      <c r="P63" s="3"/>
      <c r="Q63" s="3"/>
      <c r="R63" s="3"/>
      <c r="S63" s="3"/>
      <c r="T63" s="3"/>
    </row>
    <row r="64" spans="1:24" s="2" customFormat="1" ht="13.8" x14ac:dyDescent="0.3">
      <c r="M64" s="3"/>
      <c r="N64" s="3"/>
      <c r="O64" s="3"/>
      <c r="P64" s="3"/>
      <c r="Q64" s="3"/>
      <c r="R64" s="3"/>
      <c r="S64" s="3"/>
      <c r="T64" s="3"/>
    </row>
    <row r="65" spans="13:20" s="2" customFormat="1" ht="13.8" x14ac:dyDescent="0.3">
      <c r="M65" s="3"/>
      <c r="N65" s="3"/>
      <c r="O65" s="3"/>
      <c r="P65" s="3"/>
      <c r="Q65" s="3"/>
      <c r="R65" s="3"/>
      <c r="S65" s="3"/>
      <c r="T65" s="3"/>
    </row>
    <row r="66" spans="13:20" s="2" customFormat="1" ht="13.8" x14ac:dyDescent="0.3">
      <c r="M66" s="3"/>
      <c r="N66" s="3"/>
      <c r="O66" s="3"/>
      <c r="P66" s="3"/>
      <c r="Q66" s="3"/>
      <c r="R66" s="3"/>
      <c r="S66" s="3"/>
      <c r="T66" s="3"/>
    </row>
    <row r="67" spans="13:20" s="2" customFormat="1" ht="13.8" x14ac:dyDescent="0.3">
      <c r="M67" s="3"/>
      <c r="N67" s="3"/>
      <c r="O67" s="3"/>
      <c r="P67" s="3"/>
      <c r="Q67" s="3"/>
      <c r="R67" s="3"/>
      <c r="S67" s="3"/>
      <c r="T67" s="3"/>
    </row>
    <row r="68" spans="13:20" s="2" customFormat="1" ht="13.8" x14ac:dyDescent="0.3">
      <c r="M68" s="3"/>
      <c r="N68" s="3"/>
      <c r="O68" s="3"/>
      <c r="P68" s="3"/>
      <c r="Q68" s="3"/>
      <c r="R68" s="3"/>
      <c r="S68" s="3"/>
      <c r="T68" s="3"/>
    </row>
    <row r="69" spans="13:20" s="2" customFormat="1" ht="13.8" x14ac:dyDescent="0.3">
      <c r="M69" s="3"/>
      <c r="N69" s="3"/>
      <c r="O69" s="3"/>
      <c r="P69" s="3"/>
      <c r="Q69" s="3"/>
      <c r="R69" s="3"/>
      <c r="S69" s="3"/>
      <c r="T69" s="3"/>
    </row>
    <row r="70" spans="13:20" s="2" customFormat="1" ht="13.8" x14ac:dyDescent="0.3">
      <c r="M70" s="3"/>
      <c r="N70" s="3"/>
      <c r="O70" s="3"/>
      <c r="P70" s="3"/>
      <c r="Q70" s="3"/>
      <c r="R70" s="3"/>
      <c r="S70" s="3"/>
      <c r="T70" s="3"/>
    </row>
    <row r="71" spans="13:20" s="2" customFormat="1" ht="13.8" x14ac:dyDescent="0.3">
      <c r="M71" s="3"/>
      <c r="N71" s="3"/>
      <c r="O71" s="3"/>
      <c r="P71" s="3"/>
      <c r="Q71" s="3"/>
      <c r="R71" s="3"/>
      <c r="S71" s="3"/>
      <c r="T71" s="3"/>
    </row>
    <row r="72" spans="13:20" s="2" customFormat="1" ht="13.8" x14ac:dyDescent="0.3">
      <c r="M72" s="3"/>
      <c r="N72" s="3"/>
      <c r="O72" s="3"/>
      <c r="P72" s="3"/>
      <c r="Q72" s="3"/>
      <c r="R72" s="3"/>
      <c r="S72" s="3"/>
      <c r="T72" s="3"/>
    </row>
    <row r="73" spans="13:20" s="2" customFormat="1" ht="13.8" x14ac:dyDescent="0.3">
      <c r="M73" s="3"/>
      <c r="N73" s="3"/>
      <c r="O73" s="3"/>
      <c r="P73" s="3"/>
      <c r="Q73" s="3"/>
      <c r="R73" s="3"/>
      <c r="S73" s="3"/>
      <c r="T73" s="3"/>
    </row>
    <row r="74" spans="13:20" s="2" customFormat="1" ht="13.8" x14ac:dyDescent="0.3">
      <c r="M74" s="3"/>
      <c r="N74" s="3"/>
      <c r="O74" s="3"/>
      <c r="P74" s="3"/>
      <c r="Q74" s="3"/>
      <c r="R74" s="3"/>
      <c r="S74" s="3"/>
      <c r="T74" s="3"/>
    </row>
    <row r="75" spans="13:20" s="2" customFormat="1" ht="13.8" x14ac:dyDescent="0.3">
      <c r="M75" s="3"/>
      <c r="N75" s="3"/>
      <c r="O75" s="3"/>
      <c r="P75" s="3"/>
      <c r="Q75" s="3"/>
      <c r="R75" s="3"/>
      <c r="S75" s="3"/>
      <c r="T75" s="3"/>
    </row>
    <row r="76" spans="13:20" s="2" customFormat="1" ht="13.8" x14ac:dyDescent="0.3">
      <c r="M76" s="3"/>
      <c r="N76" s="3"/>
      <c r="O76" s="3"/>
      <c r="P76" s="3"/>
      <c r="Q76" s="3"/>
      <c r="R76" s="3"/>
      <c r="S76" s="3"/>
      <c r="T76" s="3"/>
    </row>
    <row r="77" spans="13:20" s="2" customFormat="1" ht="13.8" x14ac:dyDescent="0.3">
      <c r="M77" s="3"/>
      <c r="N77" s="3"/>
      <c r="O77" s="3"/>
      <c r="P77" s="3"/>
      <c r="Q77" s="3"/>
      <c r="R77" s="3"/>
      <c r="S77" s="3"/>
      <c r="T77" s="3"/>
    </row>
    <row r="78" spans="13:20" s="2" customFormat="1" ht="13.8" x14ac:dyDescent="0.3">
      <c r="M78" s="3"/>
      <c r="N78" s="3"/>
      <c r="O78" s="3"/>
      <c r="P78" s="3"/>
      <c r="Q78" s="3"/>
      <c r="R78" s="3"/>
      <c r="S78" s="3"/>
      <c r="T78" s="3"/>
    </row>
    <row r="79" spans="13:20" s="2" customFormat="1" ht="13.8" x14ac:dyDescent="0.3">
      <c r="M79" s="3"/>
      <c r="N79" s="3"/>
      <c r="O79" s="3"/>
      <c r="P79" s="3"/>
      <c r="Q79" s="3"/>
      <c r="R79" s="3"/>
      <c r="S79" s="3"/>
      <c r="T79" s="3"/>
    </row>
    <row r="80" spans="13:20" s="2" customFormat="1" ht="13.8" x14ac:dyDescent="0.3">
      <c r="M80" s="3"/>
      <c r="N80" s="3"/>
      <c r="O80" s="3"/>
      <c r="P80" s="3"/>
      <c r="Q80" s="3"/>
      <c r="R80" s="3"/>
      <c r="S80" s="3"/>
      <c r="T80" s="3"/>
    </row>
    <row r="81" spans="13:20" s="2" customFormat="1" ht="13.8" x14ac:dyDescent="0.3">
      <c r="M81" s="3"/>
      <c r="N81" s="3"/>
      <c r="O81" s="3"/>
      <c r="P81" s="3"/>
      <c r="Q81" s="3"/>
      <c r="R81" s="3"/>
      <c r="S81" s="3"/>
      <c r="T81" s="3"/>
    </row>
    <row r="82" spans="13:20" s="2" customFormat="1" ht="13.8" x14ac:dyDescent="0.3">
      <c r="M82" s="3"/>
      <c r="N82" s="3"/>
      <c r="O82" s="3"/>
      <c r="P82" s="3"/>
      <c r="Q82" s="3"/>
      <c r="R82" s="3"/>
      <c r="S82" s="3"/>
      <c r="T82" s="3"/>
    </row>
    <row r="83" spans="13:20" s="2" customFormat="1" ht="13.8" x14ac:dyDescent="0.3">
      <c r="M83" s="3"/>
      <c r="N83" s="3"/>
      <c r="O83" s="3"/>
      <c r="P83" s="3"/>
      <c r="Q83" s="3"/>
      <c r="R83" s="3"/>
      <c r="S83" s="3"/>
      <c r="T83" s="3"/>
    </row>
    <row r="84" spans="13:20" s="2" customFormat="1" ht="13.8" x14ac:dyDescent="0.3">
      <c r="M84" s="3"/>
      <c r="N84" s="3"/>
      <c r="O84" s="3"/>
      <c r="P84" s="3"/>
      <c r="Q84" s="3"/>
      <c r="R84" s="3"/>
      <c r="S84" s="3"/>
      <c r="T84" s="3"/>
    </row>
    <row r="85" spans="13:20" s="2" customFormat="1" ht="13.8" x14ac:dyDescent="0.3">
      <c r="M85" s="3"/>
      <c r="N85" s="3"/>
      <c r="O85" s="3"/>
      <c r="P85" s="3"/>
      <c r="Q85" s="3"/>
      <c r="R85" s="3"/>
      <c r="S85" s="3"/>
      <c r="T85" s="3"/>
    </row>
    <row r="86" spans="13:20" s="2" customFormat="1" ht="13.8" x14ac:dyDescent="0.3">
      <c r="M86" s="3"/>
      <c r="N86" s="3"/>
      <c r="O86" s="3"/>
      <c r="P86" s="3"/>
      <c r="Q86" s="3"/>
      <c r="R86" s="3"/>
      <c r="S86" s="3"/>
      <c r="T86" s="3"/>
    </row>
    <row r="87" spans="13:20" s="2" customFormat="1" ht="13.8" x14ac:dyDescent="0.3">
      <c r="M87" s="3"/>
      <c r="N87" s="3"/>
      <c r="O87" s="3"/>
      <c r="P87" s="3"/>
      <c r="Q87" s="3"/>
      <c r="R87" s="3"/>
      <c r="S87" s="3"/>
      <c r="T87" s="3"/>
    </row>
    <row r="88" spans="13:20" s="2" customFormat="1" ht="13.8" x14ac:dyDescent="0.3">
      <c r="M88" s="3"/>
      <c r="N88" s="3"/>
      <c r="O88" s="3"/>
      <c r="P88" s="3"/>
      <c r="Q88" s="3"/>
      <c r="R88" s="3"/>
      <c r="S88" s="3"/>
      <c r="T88" s="3"/>
    </row>
    <row r="89" spans="13:20" s="2" customFormat="1" ht="13.8" x14ac:dyDescent="0.3">
      <c r="M89" s="3"/>
      <c r="N89" s="3"/>
      <c r="O89" s="3"/>
      <c r="P89" s="3"/>
      <c r="Q89" s="3"/>
      <c r="R89" s="3"/>
      <c r="S89" s="3"/>
      <c r="T89" s="3"/>
    </row>
    <row r="90" spans="13:20" s="2" customFormat="1" ht="13.8" x14ac:dyDescent="0.3">
      <c r="M90" s="3"/>
      <c r="N90" s="3"/>
      <c r="O90" s="3"/>
      <c r="P90" s="3"/>
      <c r="Q90" s="3"/>
      <c r="R90" s="3"/>
      <c r="S90" s="3"/>
      <c r="T90" s="3"/>
    </row>
    <row r="91" spans="13:20" s="2" customFormat="1" ht="13.8" x14ac:dyDescent="0.3">
      <c r="M91" s="3"/>
      <c r="N91" s="3"/>
      <c r="O91" s="3"/>
      <c r="P91" s="3"/>
      <c r="Q91" s="3"/>
      <c r="R91" s="3"/>
      <c r="S91" s="3"/>
      <c r="T91" s="3"/>
    </row>
    <row r="92" spans="13:20" s="2" customFormat="1" ht="13.8" x14ac:dyDescent="0.3">
      <c r="M92" s="3"/>
      <c r="N92" s="3"/>
      <c r="O92" s="3"/>
      <c r="P92" s="3"/>
      <c r="Q92" s="3"/>
      <c r="R92" s="3"/>
      <c r="S92" s="3"/>
      <c r="T92" s="3"/>
    </row>
    <row r="93" spans="13:20" s="2" customFormat="1" ht="13.8" x14ac:dyDescent="0.3">
      <c r="M93" s="3"/>
      <c r="N93" s="3"/>
      <c r="O93" s="3"/>
      <c r="P93" s="3"/>
      <c r="Q93" s="3"/>
      <c r="R93" s="3"/>
      <c r="S93" s="3"/>
      <c r="T93" s="3"/>
    </row>
    <row r="94" spans="13:20" s="2" customFormat="1" ht="13.8" x14ac:dyDescent="0.3">
      <c r="M94" s="3"/>
      <c r="N94" s="3"/>
      <c r="O94" s="3"/>
      <c r="P94" s="3"/>
      <c r="Q94" s="3"/>
      <c r="R94" s="3"/>
      <c r="S94" s="3"/>
      <c r="T94" s="3"/>
    </row>
    <row r="95" spans="13:20" s="2" customFormat="1" ht="13.8" x14ac:dyDescent="0.3">
      <c r="M95" s="3"/>
      <c r="N95" s="3"/>
      <c r="O95" s="3"/>
      <c r="P95" s="3"/>
      <c r="Q95" s="3"/>
      <c r="R95" s="3"/>
      <c r="S95" s="3"/>
      <c r="T95" s="3"/>
    </row>
    <row r="96" spans="13:20" s="2" customFormat="1" ht="13.8" x14ac:dyDescent="0.3">
      <c r="M96" s="3"/>
      <c r="N96" s="3"/>
      <c r="O96" s="3"/>
      <c r="P96" s="3"/>
      <c r="Q96" s="3"/>
      <c r="R96" s="3"/>
      <c r="S96" s="3"/>
      <c r="T96" s="3"/>
    </row>
    <row r="97" spans="13:20" s="2" customFormat="1" ht="13.8" x14ac:dyDescent="0.3">
      <c r="M97" s="3"/>
      <c r="N97" s="3"/>
      <c r="O97" s="3"/>
      <c r="P97" s="3"/>
      <c r="Q97" s="3"/>
      <c r="R97" s="3"/>
      <c r="S97" s="3"/>
      <c r="T97" s="3"/>
    </row>
    <row r="98" spans="13:20" s="2" customFormat="1" ht="13.8" x14ac:dyDescent="0.3">
      <c r="M98" s="3"/>
      <c r="N98" s="3"/>
      <c r="O98" s="3"/>
      <c r="P98" s="3"/>
      <c r="Q98" s="3"/>
      <c r="R98" s="3"/>
      <c r="S98" s="3"/>
      <c r="T98" s="3"/>
    </row>
    <row r="99" spans="13:20" s="2" customFormat="1" ht="13.8" x14ac:dyDescent="0.3">
      <c r="M99" s="3"/>
      <c r="N99" s="3"/>
      <c r="O99" s="3"/>
      <c r="P99" s="3"/>
      <c r="Q99" s="3"/>
      <c r="R99" s="3"/>
      <c r="S99" s="3"/>
      <c r="T99" s="3"/>
    </row>
    <row r="100" spans="13:20" s="2" customFormat="1" ht="13.8" x14ac:dyDescent="0.3">
      <c r="M100" s="3"/>
      <c r="N100" s="3"/>
      <c r="O100" s="3"/>
      <c r="P100" s="3"/>
      <c r="Q100" s="3"/>
      <c r="R100" s="3"/>
      <c r="S100" s="3"/>
      <c r="T100" s="3"/>
    </row>
    <row r="101" spans="13:20" s="2" customFormat="1" ht="13.8" x14ac:dyDescent="0.3">
      <c r="M101" s="3"/>
      <c r="N101" s="3"/>
      <c r="O101" s="3"/>
      <c r="P101" s="3"/>
      <c r="Q101" s="3"/>
      <c r="R101" s="3"/>
      <c r="S101" s="3"/>
      <c r="T101" s="3"/>
    </row>
    <row r="102" spans="13:20" s="2" customFormat="1" ht="13.8" x14ac:dyDescent="0.3">
      <c r="M102" s="3"/>
      <c r="N102" s="3"/>
      <c r="O102" s="3"/>
      <c r="P102" s="3"/>
      <c r="Q102" s="3"/>
      <c r="R102" s="3"/>
      <c r="S102" s="3"/>
      <c r="T102" s="3"/>
    </row>
    <row r="103" spans="13:20" s="2" customFormat="1" ht="13.8" x14ac:dyDescent="0.3">
      <c r="M103" s="3"/>
      <c r="N103" s="3"/>
      <c r="O103" s="3"/>
      <c r="P103" s="3"/>
      <c r="Q103" s="3"/>
      <c r="R103" s="3"/>
      <c r="S103" s="3"/>
      <c r="T103" s="3"/>
    </row>
    <row r="104" spans="13:20" s="2" customFormat="1" ht="13.8" x14ac:dyDescent="0.3">
      <c r="M104" s="3"/>
      <c r="N104" s="3"/>
      <c r="O104" s="3"/>
      <c r="P104" s="3"/>
      <c r="Q104" s="3"/>
      <c r="R104" s="3"/>
      <c r="S104" s="3"/>
      <c r="T104" s="3"/>
    </row>
    <row r="105" spans="13:20" s="2" customFormat="1" ht="13.8" x14ac:dyDescent="0.3">
      <c r="M105" s="3"/>
      <c r="N105" s="3"/>
      <c r="O105" s="3"/>
      <c r="P105" s="3"/>
      <c r="Q105" s="3"/>
      <c r="R105" s="3"/>
      <c r="S105" s="3"/>
      <c r="T105" s="3"/>
    </row>
    <row r="106" spans="13:20" s="2" customFormat="1" ht="13.8" x14ac:dyDescent="0.3">
      <c r="M106" s="3"/>
      <c r="N106" s="3"/>
      <c r="O106" s="3"/>
      <c r="P106" s="3"/>
      <c r="Q106" s="3"/>
      <c r="R106" s="3"/>
      <c r="S106" s="3"/>
      <c r="T106" s="3"/>
    </row>
    <row r="107" spans="13:20" s="2" customFormat="1" ht="13.8" x14ac:dyDescent="0.3">
      <c r="M107" s="3"/>
      <c r="N107" s="3"/>
      <c r="O107" s="3"/>
      <c r="P107" s="3"/>
      <c r="Q107" s="3"/>
      <c r="R107" s="3"/>
      <c r="S107" s="3"/>
      <c r="T107" s="3"/>
    </row>
    <row r="108" spans="13:20" s="2" customFormat="1" ht="13.8" x14ac:dyDescent="0.3">
      <c r="M108" s="3"/>
      <c r="N108" s="3"/>
      <c r="O108" s="3"/>
      <c r="P108" s="3"/>
      <c r="Q108" s="3"/>
      <c r="R108" s="3"/>
      <c r="S108" s="3"/>
      <c r="T108" s="3"/>
    </row>
    <row r="109" spans="13:20" s="2" customFormat="1" ht="13.8" x14ac:dyDescent="0.3">
      <c r="M109" s="3"/>
      <c r="N109" s="3"/>
      <c r="O109" s="3"/>
      <c r="P109" s="3"/>
      <c r="Q109" s="3"/>
      <c r="R109" s="3"/>
      <c r="S109" s="3"/>
      <c r="T109" s="3"/>
    </row>
    <row r="110" spans="13:20" s="2" customFormat="1" ht="13.8" x14ac:dyDescent="0.3">
      <c r="M110" s="3"/>
      <c r="N110" s="3"/>
      <c r="O110" s="3"/>
      <c r="P110" s="3"/>
      <c r="Q110" s="3"/>
      <c r="R110" s="3"/>
      <c r="S110" s="3"/>
      <c r="T110" s="3"/>
    </row>
    <row r="111" spans="13:20" s="2" customFormat="1" ht="13.8" x14ac:dyDescent="0.3">
      <c r="M111" s="3"/>
      <c r="N111" s="3"/>
      <c r="O111" s="3"/>
      <c r="P111" s="3"/>
      <c r="Q111" s="3"/>
      <c r="R111" s="3"/>
      <c r="S111" s="3"/>
      <c r="T111" s="3"/>
    </row>
    <row r="112" spans="13:20"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row r="7844" spans="13:20" s="2" customFormat="1" ht="13.8" x14ac:dyDescent="0.3">
      <c r="M7844" s="3"/>
      <c r="N7844" s="3"/>
      <c r="O7844" s="3"/>
      <c r="P7844" s="3"/>
      <c r="Q7844" s="3"/>
      <c r="R7844" s="3"/>
      <c r="S7844" s="3"/>
      <c r="T7844" s="3"/>
    </row>
  </sheetData>
  <mergeCells count="2">
    <mergeCell ref="B13:K13"/>
    <mergeCell ref="H20:K21"/>
  </mergeCell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2016-10-26T13:33:12Z</dcterms:modified>
  <cp:category>Engineering Spreadsheets</cp:category>
</cp:coreProperties>
</file>