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0" windowWidth="14688" windowHeight="10392" firstSheet="1" activeTab="1"/>
  </bookViews>
  <sheets>
    <sheet name="~#temp" sheetId="6" state="hidden" r:id="rId1"/>
    <sheet name="READ ME" sheetId="9" r:id="rId2"/>
    <sheet name="Stress" sheetId="4" r:id="rId3"/>
  </sheets>
  <externalReferences>
    <externalReference r:id="rId4"/>
  </externalReferences>
  <definedNames>
    <definedName name="_xlnm.Print_Area" localSheetId="1">'READ ME'!$A$8:$K$62</definedName>
    <definedName name="_xlnm.Print_Area" localSheetId="2">Stress!$A$8:$K$168</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9" l="1"/>
  <c r="B120" i="4" l="1"/>
  <c r="B66" i="4"/>
  <c r="F119" i="4"/>
  <c r="L118" i="4"/>
  <c r="J118" i="4" s="1"/>
  <c r="F118" i="4"/>
  <c r="J117" i="4"/>
  <c r="F117" i="4"/>
  <c r="J116" i="4"/>
  <c r="F116" i="4"/>
  <c r="F65" i="4"/>
  <c r="L64" i="4"/>
  <c r="J64" i="4" s="1"/>
  <c r="F64" i="4"/>
  <c r="J63" i="4"/>
  <c r="F63" i="4"/>
  <c r="J62" i="4"/>
  <c r="F62" i="4"/>
  <c r="B12" i="4"/>
  <c r="F11" i="4"/>
  <c r="L10" i="4"/>
  <c r="J10" i="4" s="1"/>
  <c r="F10" i="4"/>
  <c r="J9" i="4"/>
  <c r="F9" i="4"/>
  <c r="J8" i="4"/>
  <c r="F8" i="4"/>
  <c r="X7" i="4"/>
  <c r="X6" i="4"/>
  <c r="X5" i="4"/>
  <c r="X4" i="4"/>
  <c r="X3" i="4"/>
  <c r="X2" i="4"/>
  <c r="X1" i="4"/>
  <c r="D92" i="4" l="1"/>
  <c r="C33" i="4"/>
  <c r="C37" i="4"/>
  <c r="C41" i="4"/>
  <c r="C42" i="4"/>
  <c r="D143" i="4"/>
  <c r="C31" i="4"/>
  <c r="C36" i="4"/>
  <c r="D141" i="4"/>
  <c r="C35" i="4"/>
  <c r="D142" i="4"/>
  <c r="C32" i="4"/>
  <c r="D91" i="4"/>
  <c r="D90" i="4"/>
  <c r="D149" i="4" l="1"/>
  <c r="K151" i="4" s="1"/>
  <c r="D97" i="4"/>
  <c r="K100" i="4" s="1"/>
  <c r="C43" i="4"/>
  <c r="J100" i="4"/>
  <c r="J151" i="4"/>
  <c r="C47" i="4" l="1"/>
  <c r="C46" i="4"/>
  <c r="K50" i="4" l="1"/>
  <c r="J50" i="4"/>
</calcChain>
</file>

<file path=xl/sharedStrings.xml><?xml version="1.0" encoding="utf-8"?>
<sst xmlns="http://schemas.openxmlformats.org/spreadsheetml/2006/main" count="193" uniqueCount="105">
  <si>
    <t>Date:</t>
  </si>
  <si>
    <t>N</t>
  </si>
  <si>
    <t>MPa</t>
  </si>
  <si>
    <t>mm</t>
  </si>
  <si>
    <t>Plate Width</t>
  </si>
  <si>
    <t>Plate Thickness</t>
  </si>
  <si>
    <t>Hole Diameter</t>
  </si>
  <si>
    <t>NET TENSION</t>
  </si>
  <si>
    <t>Shear-out Length</t>
  </si>
  <si>
    <t>Edge Margin</t>
  </si>
  <si>
    <t>SHEAR TEAR-OUT</t>
  </si>
  <si>
    <t>Bearing Efficiency Factor (*)</t>
  </si>
  <si>
    <t>extrapolated</t>
  </si>
  <si>
    <t>BEARING OF BOLT ON A PLATE</t>
  </si>
  <si>
    <t>Revision:</t>
  </si>
  <si>
    <t>Fastener Load</t>
  </si>
  <si>
    <t>Edge Distance:</t>
  </si>
  <si>
    <t>Ultimate bearing strength of the material is calculated as follows:</t>
  </si>
  <si>
    <t>Shear-Out Area:</t>
  </si>
  <si>
    <t>Allowable Shear Load:</t>
  </si>
  <si>
    <t>Tensile Strength of the Material</t>
  </si>
  <si>
    <t>Net Tension Area:</t>
  </si>
  <si>
    <t>Allowable Tensile Load:</t>
  </si>
  <si>
    <t>Tension Efficiency Factor (*)</t>
  </si>
  <si>
    <t>For this check Bruhn recommends a minmum margins of safety of 15%</t>
  </si>
  <si>
    <t>R. Abbott</t>
  </si>
  <si>
    <t>Author:</t>
  </si>
  <si>
    <t>Check:</t>
  </si>
  <si>
    <t xml:space="preserve"> </t>
  </si>
  <si>
    <t>Report:</t>
  </si>
  <si>
    <t>Section:</t>
  </si>
  <si>
    <t>Document Number:</t>
  </si>
  <si>
    <t>Revision Level :</t>
  </si>
  <si>
    <t>Page:</t>
  </si>
  <si>
    <t>AA-SM-005-003</t>
  </si>
  <si>
    <t>e/D =</t>
  </si>
  <si>
    <r>
      <t>P</t>
    </r>
    <r>
      <rPr>
        <vertAlign val="subscript"/>
        <sz val="10"/>
        <rFont val="Calibri"/>
        <family val="2"/>
        <scheme val="minor"/>
      </rPr>
      <t xml:space="preserve"> </t>
    </r>
    <r>
      <rPr>
        <sz val="10"/>
        <rFont val="Calibri"/>
        <family val="2"/>
        <scheme val="minor"/>
      </rPr>
      <t>=</t>
    </r>
  </si>
  <si>
    <r>
      <t>D</t>
    </r>
    <r>
      <rPr>
        <vertAlign val="subscript"/>
        <sz val="10"/>
        <rFont val="Calibri"/>
        <family val="2"/>
        <scheme val="minor"/>
      </rPr>
      <t xml:space="preserve"> </t>
    </r>
    <r>
      <rPr>
        <sz val="10"/>
        <rFont val="Calibri"/>
        <family val="2"/>
        <scheme val="minor"/>
      </rPr>
      <t>=</t>
    </r>
  </si>
  <si>
    <r>
      <t>t</t>
    </r>
    <r>
      <rPr>
        <vertAlign val="subscript"/>
        <sz val="10"/>
        <rFont val="Calibri"/>
        <family val="2"/>
        <scheme val="minor"/>
      </rPr>
      <t xml:space="preserve"> </t>
    </r>
    <r>
      <rPr>
        <sz val="10"/>
        <rFont val="Calibri"/>
        <family val="2"/>
        <scheme val="minor"/>
      </rPr>
      <t>=</t>
    </r>
  </si>
  <si>
    <r>
      <t>e</t>
    </r>
    <r>
      <rPr>
        <vertAlign val="subscript"/>
        <sz val="10"/>
        <rFont val="Calibri"/>
        <family val="2"/>
        <scheme val="minor"/>
      </rPr>
      <t xml:space="preserve"> </t>
    </r>
    <r>
      <rPr>
        <sz val="10"/>
        <rFont val="Calibri"/>
        <family val="2"/>
        <scheme val="minor"/>
      </rPr>
      <t>=</t>
    </r>
  </si>
  <si>
    <r>
      <t>A</t>
    </r>
    <r>
      <rPr>
        <vertAlign val="subscript"/>
        <sz val="10"/>
        <rFont val="Calibri"/>
        <family val="2"/>
        <scheme val="minor"/>
      </rPr>
      <t xml:space="preserve"> </t>
    </r>
    <r>
      <rPr>
        <sz val="10"/>
        <rFont val="Calibri"/>
        <family val="2"/>
        <scheme val="minor"/>
      </rPr>
      <t>=</t>
    </r>
  </si>
  <si>
    <r>
      <t>mm</t>
    </r>
    <r>
      <rPr>
        <vertAlign val="superscript"/>
        <sz val="10"/>
        <rFont val="Calibri"/>
        <family val="2"/>
        <scheme val="minor"/>
      </rPr>
      <t>2</t>
    </r>
  </si>
  <si>
    <r>
      <t>F</t>
    </r>
    <r>
      <rPr>
        <vertAlign val="subscript"/>
        <sz val="10"/>
        <rFont val="Calibri"/>
        <family val="2"/>
        <scheme val="minor"/>
      </rPr>
      <t>BR</t>
    </r>
    <r>
      <rPr>
        <sz val="10"/>
        <rFont val="Calibri"/>
        <family val="2"/>
        <scheme val="minor"/>
      </rPr>
      <t xml:space="preserve"> =</t>
    </r>
  </si>
  <si>
    <r>
      <t>K</t>
    </r>
    <r>
      <rPr>
        <vertAlign val="subscript"/>
        <sz val="10"/>
        <rFont val="Calibri"/>
        <family val="2"/>
        <scheme val="minor"/>
      </rPr>
      <t>BR</t>
    </r>
    <r>
      <rPr>
        <sz val="10"/>
        <rFont val="Calibri"/>
        <family val="2"/>
        <scheme val="minor"/>
      </rPr>
      <t xml:space="preserve"> =</t>
    </r>
  </si>
  <si>
    <r>
      <t>P</t>
    </r>
    <r>
      <rPr>
        <vertAlign val="subscript"/>
        <sz val="10"/>
        <rFont val="Calibri"/>
        <family val="2"/>
        <scheme val="minor"/>
      </rPr>
      <t>BR</t>
    </r>
    <r>
      <rPr>
        <sz val="10"/>
        <rFont val="Calibri"/>
        <family val="2"/>
        <scheme val="minor"/>
      </rPr>
      <t xml:space="preserve"> =</t>
    </r>
  </si>
  <si>
    <r>
      <t>Allowable Bearing Load,  P</t>
    </r>
    <r>
      <rPr>
        <vertAlign val="subscript"/>
        <sz val="10"/>
        <rFont val="Calibri"/>
        <family val="2"/>
        <scheme val="minor"/>
      </rPr>
      <t>BR</t>
    </r>
    <r>
      <rPr>
        <sz val="10"/>
        <rFont val="Calibri"/>
        <family val="2"/>
        <scheme val="minor"/>
      </rPr>
      <t xml:space="preserve"> = K</t>
    </r>
    <r>
      <rPr>
        <vertAlign val="subscript"/>
        <sz val="10"/>
        <rFont val="Calibri"/>
        <family val="2"/>
        <scheme val="minor"/>
      </rPr>
      <t>BR</t>
    </r>
    <r>
      <rPr>
        <sz val="10"/>
        <rFont val="Calibri"/>
        <family val="2"/>
        <scheme val="minor"/>
      </rPr>
      <t xml:space="preserve"> F</t>
    </r>
    <r>
      <rPr>
        <vertAlign val="subscript"/>
        <sz val="10"/>
        <rFont val="Calibri"/>
        <family val="2"/>
        <scheme val="minor"/>
      </rPr>
      <t>BR</t>
    </r>
    <r>
      <rPr>
        <sz val="10"/>
        <rFont val="Calibri"/>
        <family val="2"/>
        <scheme val="minor"/>
      </rPr>
      <t xml:space="preserve"> A</t>
    </r>
    <r>
      <rPr>
        <vertAlign val="subscript"/>
        <sz val="10"/>
        <rFont val="Calibri"/>
        <family val="2"/>
        <scheme val="minor"/>
      </rPr>
      <t>BR</t>
    </r>
  </si>
  <si>
    <r>
      <t>MS</t>
    </r>
    <r>
      <rPr>
        <vertAlign val="subscript"/>
        <sz val="10"/>
        <rFont val="Calibri"/>
        <family val="2"/>
        <scheme val="minor"/>
      </rPr>
      <t>BEARING (incl 1.15 fitting factor)</t>
    </r>
    <r>
      <rPr>
        <sz val="10"/>
        <rFont val="Calibri"/>
        <family val="2"/>
        <scheme val="minor"/>
      </rPr>
      <t xml:space="preserve">  = P</t>
    </r>
    <r>
      <rPr>
        <vertAlign val="subscript"/>
        <sz val="10"/>
        <rFont val="Calibri"/>
        <family val="2"/>
        <scheme val="minor"/>
      </rPr>
      <t>BR</t>
    </r>
    <r>
      <rPr>
        <sz val="10"/>
        <rFont val="Calibri"/>
        <family val="2"/>
        <scheme val="minor"/>
      </rPr>
      <t xml:space="preserve"> / P</t>
    </r>
    <r>
      <rPr>
        <vertAlign val="subscript"/>
        <sz val="10"/>
        <rFont val="Calibri"/>
        <family val="2"/>
        <scheme val="minor"/>
      </rPr>
      <t>B</t>
    </r>
    <r>
      <rPr>
        <sz val="10"/>
        <rFont val="Calibri"/>
        <family val="2"/>
        <scheme val="minor"/>
      </rPr>
      <t xml:space="preserve"> - 1 = </t>
    </r>
  </si>
  <si>
    <r>
      <t>(*) A value of 0.5 for K</t>
    </r>
    <r>
      <rPr>
        <vertAlign val="subscript"/>
        <sz val="10"/>
        <rFont val="Calibri"/>
        <family val="2"/>
        <scheme val="minor"/>
      </rPr>
      <t>BR</t>
    </r>
    <r>
      <rPr>
        <sz val="10"/>
        <rFont val="Calibri"/>
        <family val="2"/>
        <scheme val="minor"/>
      </rPr>
      <t xml:space="preserve"> can be conservatively assumed, an accurate value for K</t>
    </r>
    <r>
      <rPr>
        <vertAlign val="subscript"/>
        <sz val="10"/>
        <rFont val="Calibri"/>
        <family val="2"/>
        <scheme val="minor"/>
      </rPr>
      <t>BR</t>
    </r>
    <r>
      <rPr>
        <sz val="10"/>
        <rFont val="Calibri"/>
        <family val="2"/>
        <scheme val="minor"/>
      </rPr>
      <t xml:space="preserve"> can be taken from Bruhn Fig D1.13</t>
    </r>
  </si>
  <si>
    <r>
      <t>P</t>
    </r>
    <r>
      <rPr>
        <vertAlign val="subscript"/>
        <sz val="10"/>
        <rFont val="Calibri"/>
        <family val="2"/>
        <scheme val="minor"/>
      </rPr>
      <t xml:space="preserve">S </t>
    </r>
    <r>
      <rPr>
        <sz val="10"/>
        <rFont val="Calibri"/>
        <family val="2"/>
        <scheme val="minor"/>
      </rPr>
      <t>=</t>
    </r>
  </si>
  <si>
    <r>
      <t>s</t>
    </r>
    <r>
      <rPr>
        <vertAlign val="subscript"/>
        <sz val="10"/>
        <rFont val="Calibri"/>
        <family val="2"/>
        <scheme val="minor"/>
      </rPr>
      <t xml:space="preserve"> </t>
    </r>
    <r>
      <rPr>
        <sz val="10"/>
        <rFont val="Calibri"/>
        <family val="2"/>
        <scheme val="minor"/>
      </rPr>
      <t>=</t>
    </r>
  </si>
  <si>
    <r>
      <t>A</t>
    </r>
    <r>
      <rPr>
        <vertAlign val="subscript"/>
        <sz val="10"/>
        <rFont val="Calibri"/>
        <family val="2"/>
        <scheme val="minor"/>
      </rPr>
      <t xml:space="preserve">ST </t>
    </r>
    <r>
      <rPr>
        <sz val="10"/>
        <rFont val="Calibri"/>
        <family val="2"/>
        <scheme val="minor"/>
      </rPr>
      <t>=</t>
    </r>
  </si>
  <si>
    <r>
      <t>F</t>
    </r>
    <r>
      <rPr>
        <vertAlign val="subscript"/>
        <sz val="10"/>
        <rFont val="Calibri"/>
        <family val="2"/>
        <scheme val="minor"/>
      </rPr>
      <t>S</t>
    </r>
    <r>
      <rPr>
        <sz val="10"/>
        <rFont val="Calibri"/>
        <family val="2"/>
        <scheme val="minor"/>
      </rPr>
      <t xml:space="preserve"> =</t>
    </r>
  </si>
  <si>
    <r>
      <t>P</t>
    </r>
    <r>
      <rPr>
        <vertAlign val="subscript"/>
        <sz val="10"/>
        <rFont val="Calibri"/>
        <family val="2"/>
        <scheme val="minor"/>
      </rPr>
      <t>SALL</t>
    </r>
    <r>
      <rPr>
        <sz val="10"/>
        <rFont val="Calibri"/>
        <family val="2"/>
        <scheme val="minor"/>
      </rPr>
      <t xml:space="preserve"> =</t>
    </r>
  </si>
  <si>
    <r>
      <t>MS</t>
    </r>
    <r>
      <rPr>
        <vertAlign val="subscript"/>
        <sz val="10"/>
        <rFont val="Calibri"/>
        <family val="2"/>
        <scheme val="minor"/>
      </rPr>
      <t xml:space="preserve">SHEAR (incl 1.15 fitting factor)  </t>
    </r>
    <r>
      <rPr>
        <sz val="10"/>
        <rFont val="Calibri"/>
        <family val="2"/>
        <scheme val="minor"/>
      </rPr>
      <t>= P</t>
    </r>
    <r>
      <rPr>
        <vertAlign val="subscript"/>
        <sz val="10"/>
        <rFont val="Calibri"/>
        <family val="2"/>
        <scheme val="minor"/>
      </rPr>
      <t>SALL</t>
    </r>
    <r>
      <rPr>
        <sz val="10"/>
        <rFont val="Calibri"/>
        <family val="2"/>
        <scheme val="minor"/>
      </rPr>
      <t xml:space="preserve"> / P</t>
    </r>
    <r>
      <rPr>
        <vertAlign val="subscript"/>
        <sz val="10"/>
        <rFont val="Calibri"/>
        <family val="2"/>
        <scheme val="minor"/>
      </rPr>
      <t>S</t>
    </r>
    <r>
      <rPr>
        <sz val="10"/>
        <rFont val="Calibri"/>
        <family val="2"/>
        <scheme val="minor"/>
      </rPr>
      <t xml:space="preserve"> - 1 = </t>
    </r>
  </si>
  <si>
    <r>
      <t>P</t>
    </r>
    <r>
      <rPr>
        <vertAlign val="subscript"/>
        <sz val="10"/>
        <rFont val="Calibri"/>
        <family val="2"/>
        <scheme val="minor"/>
      </rPr>
      <t xml:space="preserve">T </t>
    </r>
    <r>
      <rPr>
        <sz val="10"/>
        <rFont val="Calibri"/>
        <family val="2"/>
        <scheme val="minor"/>
      </rPr>
      <t>=</t>
    </r>
  </si>
  <si>
    <r>
      <t>w</t>
    </r>
    <r>
      <rPr>
        <vertAlign val="subscript"/>
        <sz val="10"/>
        <rFont val="Calibri"/>
        <family val="2"/>
        <scheme val="minor"/>
      </rPr>
      <t xml:space="preserve"> </t>
    </r>
    <r>
      <rPr>
        <sz val="10"/>
        <rFont val="Calibri"/>
        <family val="2"/>
        <scheme val="minor"/>
      </rPr>
      <t>=</t>
    </r>
  </si>
  <si>
    <r>
      <t>A</t>
    </r>
    <r>
      <rPr>
        <vertAlign val="subscript"/>
        <sz val="10"/>
        <rFont val="Calibri"/>
        <family val="2"/>
        <scheme val="minor"/>
      </rPr>
      <t xml:space="preserve">NET </t>
    </r>
    <r>
      <rPr>
        <sz val="10"/>
        <rFont val="Calibri"/>
        <family val="2"/>
        <scheme val="minor"/>
      </rPr>
      <t>=</t>
    </r>
  </si>
  <si>
    <r>
      <t>F</t>
    </r>
    <r>
      <rPr>
        <vertAlign val="subscript"/>
        <sz val="10"/>
        <rFont val="Calibri"/>
        <family val="2"/>
        <scheme val="minor"/>
      </rPr>
      <t>T</t>
    </r>
    <r>
      <rPr>
        <sz val="10"/>
        <rFont val="Calibri"/>
        <family val="2"/>
        <scheme val="minor"/>
      </rPr>
      <t xml:space="preserve"> =</t>
    </r>
  </si>
  <si>
    <r>
      <t>K</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</si>
  <si>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TALL</t>
    </r>
    <r>
      <rPr>
        <sz val="10"/>
        <rFont val="Calibri"/>
        <family val="2"/>
        <scheme val="minor"/>
      </rPr>
      <t xml:space="preserve"> =</t>
    </r>
  </si>
  <si>
    <r>
      <t>MS</t>
    </r>
    <r>
      <rPr>
        <vertAlign val="subscript"/>
        <sz val="10"/>
        <rFont val="Calibri"/>
        <family val="2"/>
        <scheme val="minor"/>
      </rPr>
      <t xml:space="preserve">TENSION (incl 1.15 fitting factor)  </t>
    </r>
    <r>
      <rPr>
        <sz val="10"/>
        <rFont val="Calibri"/>
        <family val="2"/>
        <scheme val="minor"/>
      </rPr>
      <t>= P</t>
    </r>
    <r>
      <rPr>
        <vertAlign val="subscript"/>
        <sz val="10"/>
        <rFont val="Calibri"/>
        <family val="2"/>
        <scheme val="minor"/>
      </rPr>
      <t>TALL</t>
    </r>
    <r>
      <rPr>
        <sz val="10"/>
        <rFont val="Calibri"/>
        <family val="2"/>
        <scheme val="minor"/>
      </rPr>
      <t xml:space="preserve"> / P</t>
    </r>
    <r>
      <rPr>
        <vertAlign val="subscript"/>
        <sz val="10"/>
        <rFont val="Calibri"/>
        <family val="2"/>
        <scheme val="minor"/>
      </rPr>
      <t>T</t>
    </r>
    <r>
      <rPr>
        <sz val="10"/>
        <rFont val="Calibri"/>
        <family val="2"/>
        <scheme val="minor"/>
      </rPr>
      <t xml:space="preserve"> - 1 = </t>
    </r>
  </si>
  <si>
    <r>
      <t>(*) A value of 0.5 for K</t>
    </r>
    <r>
      <rPr>
        <vertAlign val="subscript"/>
        <sz val="10"/>
        <rFont val="Calibri"/>
        <family val="2"/>
        <scheme val="minor"/>
      </rPr>
      <t>t</t>
    </r>
    <r>
      <rPr>
        <sz val="10"/>
        <rFont val="Calibri"/>
        <family val="2"/>
        <scheme val="minor"/>
      </rPr>
      <t xml:space="preserve"> can be conservatively assumed, an accurate value for K</t>
    </r>
    <r>
      <rPr>
        <vertAlign val="subscript"/>
        <sz val="10"/>
        <rFont val="Calibri"/>
        <family val="2"/>
        <scheme val="minor"/>
      </rPr>
      <t>t</t>
    </r>
    <r>
      <rPr>
        <sz val="10"/>
        <rFont val="Calibri"/>
        <family val="2"/>
        <scheme val="minor"/>
      </rPr>
      <t xml:space="preserve"> can be taken from Bruhn Fig D1.12</t>
    </r>
  </si>
  <si>
    <t>=</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</si>
  <si>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</si>
  <si>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</si>
  <si>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</si>
  <si>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</si>
  <si>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</si>
  <si>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</si>
  <si>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</si>
  <si>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</si>
  <si>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</si>
  <si>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</si>
  <si>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</si>
  <si>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</si>
  <si>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</si>
  <si>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</si>
  <si>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</si>
  <si>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</si>
  <si>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</si>
  <si>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</si>
  <si>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</si>
  <si>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</si>
  <si>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</si>
  <si>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</si>
  <si>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</si>
  <si>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</si>
  <si>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EFFECT OF BOLT ON PLATE</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</si>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</sst>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theme="1"/>
      <name val="Arial"/>
      <family val="2"/>
    </font>
    <font>
      <sz val="11"/>
      <color theme="1"/>
      <name val="Calibri"/>
      <family val="2"/>
      <scheme val="minor"/>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vertAlign val="subscript"/>
      <sz val="10"/>
      <name val="Calibri"/>
      <family val="2"/>
      <scheme val="minor"/>
    </font>
    <font>
      <sz val="10"/>
      <color indexed="12"/>
      <name val="Calibri"/>
      <family val="2"/>
      <scheme val="minor"/>
    </font>
    <font>
      <vertAlign val="super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4">
    <fill>
      <patternFill patternType="none"/>
    </fill>
    <fill>
      <patternFill patternType="gray125"/>
    </fill>
    <fill>
      <patternFill patternType="solid">
        <fgColor indexed="13"/>
        <bgColor indexed="64"/>
      </patternFill>
    </fill>
    <fill>
      <patternFill patternType="solid">
        <fgColor indexed="11"/>
        <bgColor indexed="64"/>
      </patternFill>
    </fill>
  </fills>
  <borders count="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9" fontId="2" fillId="0" borderId="0" applyFont="0" applyFill="0" applyBorder="0" applyAlignment="0" applyProtection="0"/>
    <xf numFmtId="0" fontId="2" fillId="0" borderId="0"/>
    <xf numFmtId="0" fontId="13"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cellStyleXfs>
  <cellXfs count="122">
    <xf numFmtId="0" fontId="0" fillId="0" borderId="0" xfId="0"/>
    <xf numFmtId="0" fontId="2" fillId="0" borderId="0" xfId="1" quotePrefix="1" applyFont="1" applyFill="1" applyBorder="1" applyAlignment="1"/>
    <xf numFmtId="0" fontId="2" fillId="0" borderId="0" xfId="1" quotePrefix="1" applyFont="1" applyFill="1" applyBorder="1" applyAlignment="1">
      <alignment horizontal="center"/>
    </xf>
    <xf numFmtId="0" fontId="5" fillId="0" borderId="0" xfId="1" applyFont="1"/>
    <xf numFmtId="1" fontId="5" fillId="0" borderId="0" xfId="1" applyNumberFormat="1" applyFont="1" applyAlignment="1">
      <alignment horizontal="center"/>
    </xf>
    <xf numFmtId="0" fontId="5" fillId="0" borderId="0" xfId="1" applyFont="1" applyAlignment="1">
      <alignment horizontal="center"/>
    </xf>
    <xf numFmtId="0" fontId="5" fillId="0" borderId="2" xfId="1" applyFont="1" applyBorder="1" applyAlignment="1">
      <alignment horizontal="center"/>
    </xf>
    <xf numFmtId="0" fontId="5" fillId="0" borderId="1" xfId="1" applyFont="1" applyBorder="1"/>
    <xf numFmtId="1" fontId="5" fillId="0" borderId="0" xfId="1" applyNumberFormat="1" applyFont="1" applyAlignment="1">
      <alignment horizontal="left"/>
    </xf>
    <xf numFmtId="0" fontId="5" fillId="0" borderId="0" xfId="1" applyFont="1" applyAlignment="1">
      <alignment horizontal="right"/>
    </xf>
    <xf numFmtId="0" fontId="5" fillId="0" borderId="0" xfId="1" applyFont="1" applyAlignment="1"/>
    <xf numFmtId="0" fontId="5" fillId="0" borderId="0" xfId="1" applyFont="1" applyBorder="1"/>
    <xf numFmtId="1" fontId="5" fillId="0" borderId="0" xfId="1" applyNumberFormat="1" applyFont="1" applyBorder="1" applyAlignment="1">
      <alignment horizontal="center"/>
    </xf>
    <xf numFmtId="0" fontId="5" fillId="0" borderId="0" xfId="1" applyFont="1" applyBorder="1" applyAlignment="1">
      <alignment horizontal="center"/>
    </xf>
    <xf numFmtId="0" fontId="5" fillId="0" borderId="0" xfId="1" applyFont="1" applyBorder="1" applyAlignment="1"/>
    <xf numFmtId="0" fontId="5" fillId="0" borderId="0" xfId="1" applyFont="1" applyBorder="1" applyProtection="1">
      <protection locked="0"/>
    </xf>
    <xf numFmtId="0" fontId="5" fillId="0" borderId="2" xfId="1" applyFont="1" applyBorder="1"/>
    <xf numFmtId="0" fontId="6" fillId="0" borderId="0" xfId="1" applyFont="1" applyFill="1" applyBorder="1" applyAlignment="1" applyProtection="1">
      <alignment horizontal="right" vertical="center"/>
      <protection locked="0"/>
    </xf>
    <xf numFmtId="0" fontId="6" fillId="0" borderId="0" xfId="1" applyFont="1" applyFill="1" applyProtection="1">
      <protection locked="0"/>
    </xf>
    <xf numFmtId="0" fontId="5" fillId="0" borderId="0" xfId="1" applyFont="1" applyProtection="1">
      <protection locked="0"/>
    </xf>
    <xf numFmtId="0" fontId="5" fillId="0" borderId="0" xfId="1" applyFont="1" applyAlignment="1" applyProtection="1">
      <alignment horizontal="right"/>
      <protection locked="0"/>
    </xf>
    <xf numFmtId="1" fontId="8" fillId="0" borderId="0" xfId="1" applyNumberFormat="1" applyFont="1" applyAlignment="1" applyProtection="1">
      <alignment horizontal="right"/>
      <protection locked="0"/>
    </xf>
    <xf numFmtId="0" fontId="5" fillId="0" borderId="0" xfId="1" applyFont="1" applyAlignment="1" applyProtection="1">
      <alignment vertical="center"/>
      <protection locked="0"/>
    </xf>
    <xf numFmtId="0" fontId="5" fillId="0" borderId="0" xfId="1" applyFont="1" applyFill="1" applyProtection="1">
      <protection locked="0"/>
    </xf>
    <xf numFmtId="0" fontId="5" fillId="0" borderId="0" xfId="1" applyFont="1" applyFill="1" applyBorder="1" applyAlignment="1" applyProtection="1">
      <alignment horizontal="right"/>
      <protection locked="0"/>
    </xf>
    <xf numFmtId="2" fontId="8" fillId="0" borderId="0" xfId="1" applyNumberFormat="1" applyFont="1" applyFill="1" applyAlignment="1" applyProtection="1">
      <alignment horizontal="right"/>
      <protection locked="0"/>
    </xf>
    <xf numFmtId="0" fontId="5" fillId="0" borderId="0" xfId="1" applyFont="1" applyFill="1" applyAlignment="1" applyProtection="1">
      <alignment vertical="center"/>
      <protection locked="0"/>
    </xf>
    <xf numFmtId="164" fontId="8" fillId="0" borderId="0" xfId="1" applyNumberFormat="1" applyFont="1" applyAlignment="1" applyProtection="1">
      <alignment horizontal="right"/>
      <protection locked="0"/>
    </xf>
    <xf numFmtId="2" fontId="5" fillId="0" borderId="0" xfId="1" applyNumberFormat="1" applyFont="1" applyAlignment="1" applyProtection="1">
      <alignment horizontal="right"/>
      <protection locked="0"/>
    </xf>
    <xf numFmtId="164" fontId="5" fillId="0" borderId="0" xfId="1" applyNumberFormat="1" applyFont="1" applyAlignment="1" applyProtection="1">
      <alignment horizontal="right"/>
      <protection locked="0"/>
    </xf>
    <xf numFmtId="0" fontId="5" fillId="0" borderId="0" xfId="1" applyFont="1" applyFill="1" applyBorder="1" applyAlignment="1" applyProtection="1">
      <alignment horizontal="left"/>
      <protection locked="0"/>
    </xf>
    <xf numFmtId="0" fontId="5" fillId="0" borderId="0" xfId="1" applyFont="1" applyFill="1" applyAlignment="1" applyProtection="1">
      <alignment horizontal="right"/>
      <protection locked="0"/>
    </xf>
    <xf numFmtId="1" fontId="8" fillId="0" borderId="0" xfId="1" applyNumberFormat="1" applyFont="1" applyFill="1" applyAlignment="1" applyProtection="1">
      <alignment horizontal="right"/>
      <protection locked="0"/>
    </xf>
    <xf numFmtId="2" fontId="5" fillId="0" borderId="0" xfId="1" applyNumberFormat="1" applyFont="1" applyAlignment="1" applyProtection="1">
      <alignment horizontal="left"/>
      <protection locked="0"/>
    </xf>
    <xf numFmtId="0" fontId="5" fillId="2" borderId="0" xfId="1" quotePrefix="1" applyFont="1" applyFill="1" applyAlignment="1">
      <alignment horizontal="left"/>
    </xf>
    <xf numFmtId="1" fontId="5" fillId="0" borderId="0" xfId="1" applyNumberFormat="1" applyFont="1" applyFill="1" applyAlignment="1" applyProtection="1">
      <alignment horizontal="right"/>
      <protection locked="0"/>
    </xf>
    <xf numFmtId="0" fontId="8" fillId="0" borderId="0" xfId="1" applyFont="1" applyAlignment="1" applyProtection="1">
      <alignment horizontal="right"/>
      <protection locked="0"/>
    </xf>
    <xf numFmtId="0" fontId="5" fillId="0" borderId="0" xfId="1" applyFont="1" applyFill="1" applyAlignment="1" applyProtection="1">
      <alignment horizontal="left"/>
      <protection locked="0"/>
    </xf>
    <xf numFmtId="1" fontId="5" fillId="0" borderId="0" xfId="1" applyNumberFormat="1" applyFont="1" applyAlignment="1" applyProtection="1">
      <alignment horizontal="right"/>
      <protection locked="0"/>
    </xf>
    <xf numFmtId="0" fontId="5" fillId="0" borderId="0" xfId="1" applyFont="1" applyAlignment="1" applyProtection="1">
      <alignment horizontal="left"/>
      <protection locked="0"/>
    </xf>
    <xf numFmtId="0" fontId="5" fillId="0" borderId="0" xfId="0" applyFont="1" applyFill="1" applyBorder="1" applyAlignment="1" applyProtection="1">
      <alignment horizontal="right"/>
      <protection locked="0"/>
    </xf>
    <xf numFmtId="0" fontId="5" fillId="0" borderId="0" xfId="1" applyFont="1" applyAlignment="1" applyProtection="1">
      <alignment horizontal="left" vertical="top" wrapText="1"/>
      <protection locked="0"/>
    </xf>
    <xf numFmtId="0" fontId="5" fillId="0" borderId="0" xfId="1" applyFont="1" applyBorder="1" applyAlignment="1">
      <alignment horizontal="right"/>
    </xf>
    <xf numFmtId="0" fontId="6" fillId="0" borderId="0" xfId="1" applyFont="1" applyProtection="1">
      <protection locked="0"/>
    </xf>
    <xf numFmtId="0" fontId="5" fillId="0" borderId="0" xfId="1" applyFont="1" applyFill="1" applyBorder="1" applyProtection="1">
      <protection locked="0"/>
    </xf>
    <xf numFmtId="0" fontId="5" fillId="0" borderId="0" xfId="1" quotePrefix="1" applyFont="1" applyFill="1" applyAlignment="1">
      <alignment horizontal="left"/>
    </xf>
    <xf numFmtId="2" fontId="5" fillId="0" borderId="0" xfId="1" applyNumberFormat="1" applyFont="1" applyBorder="1" applyAlignment="1" applyProtection="1">
      <alignment horizontal="right"/>
      <protection locked="0"/>
    </xf>
    <xf numFmtId="0" fontId="5" fillId="0" borderId="0" xfId="1" applyFont="1" applyBorder="1" applyAlignment="1" applyProtection="1">
      <alignment vertical="center"/>
      <protection locked="0"/>
    </xf>
    <xf numFmtId="0" fontId="5" fillId="0" borderId="0" xfId="1" applyFont="1" applyBorder="1" applyAlignment="1" applyProtection="1">
      <alignment horizontal="right"/>
      <protection locked="0"/>
    </xf>
    <xf numFmtId="0" fontId="5" fillId="0" borderId="0" xfId="1" applyFont="1" applyBorder="1" applyAlignment="1" applyProtection="1">
      <alignment horizontal="center"/>
      <protection locked="0"/>
    </xf>
    <xf numFmtId="0" fontId="5" fillId="0" borderId="0" xfId="1" applyFont="1" applyFill="1" applyBorder="1" applyAlignment="1" applyProtection="1">
      <alignment vertical="center"/>
      <protection locked="0"/>
    </xf>
    <xf numFmtId="2" fontId="5" fillId="0" borderId="0" xfId="1" applyNumberFormat="1" applyFont="1" applyBorder="1" applyAlignment="1" applyProtection="1">
      <alignment horizontal="center"/>
      <protection locked="0"/>
    </xf>
    <xf numFmtId="0" fontId="5" fillId="0" borderId="0" xfId="1" applyFont="1" applyFill="1" applyAlignment="1">
      <alignment vertical="center"/>
    </xf>
    <xf numFmtId="2" fontId="8" fillId="0" borderId="0" xfId="1" applyNumberFormat="1" applyFont="1" applyAlignment="1">
      <alignment horizontal="center"/>
    </xf>
    <xf numFmtId="0" fontId="5" fillId="0" borderId="0" xfId="1" applyFont="1" applyAlignment="1">
      <alignment horizontal="left"/>
    </xf>
    <xf numFmtId="0" fontId="8" fillId="0" borderId="0" xfId="1" applyFont="1" applyAlignment="1">
      <alignment horizontal="center"/>
    </xf>
    <xf numFmtId="2" fontId="8" fillId="0" borderId="0" xfId="1" applyNumberFormat="1" applyFont="1" applyBorder="1" applyAlignment="1">
      <alignment horizontal="center"/>
    </xf>
    <xf numFmtId="0" fontId="5" fillId="0" borderId="0" xfId="1" applyFont="1" applyBorder="1" applyAlignment="1">
      <alignment horizontal="left"/>
    </xf>
    <xf numFmtId="0" fontId="5" fillId="0" borderId="0" xfId="1" applyFont="1" applyFill="1" applyBorder="1"/>
    <xf numFmtId="0" fontId="5" fillId="0" borderId="0" xfId="1" applyFont="1" applyFill="1" applyAlignment="1">
      <alignment horizontal="right"/>
    </xf>
    <xf numFmtId="1" fontId="8" fillId="0" borderId="0" xfId="1" applyNumberFormat="1" applyFont="1" applyFill="1" applyAlignment="1" applyProtection="1">
      <alignment horizontal="center"/>
      <protection locked="0"/>
    </xf>
    <xf numFmtId="0" fontId="5" fillId="0" borderId="0" xfId="1" applyFont="1" applyFill="1"/>
    <xf numFmtId="2" fontId="5" fillId="0" borderId="0" xfId="1" applyNumberFormat="1" applyFont="1" applyBorder="1" applyAlignment="1">
      <alignment horizontal="center"/>
    </xf>
    <xf numFmtId="9" fontId="6" fillId="3" borderId="3" xfId="1" applyNumberFormat="1" applyFont="1" applyFill="1" applyBorder="1" applyAlignment="1">
      <alignment horizontal="center"/>
    </xf>
    <xf numFmtId="0" fontId="5" fillId="0" borderId="0" xfId="1" applyFont="1" applyAlignment="1" applyProtection="1">
      <alignment vertical="top"/>
      <protection locked="0"/>
    </xf>
    <xf numFmtId="2" fontId="6" fillId="0" borderId="0" xfId="1" applyNumberFormat="1" applyFont="1" applyFill="1" applyBorder="1" applyAlignment="1" applyProtection="1">
      <alignment horizontal="center"/>
      <protection locked="0"/>
    </xf>
    <xf numFmtId="0" fontId="5" fillId="0" borderId="0" xfId="2" applyFont="1" applyProtection="1">
      <protection locked="0"/>
    </xf>
    <xf numFmtId="0" fontId="5" fillId="0" borderId="0" xfId="2" applyFont="1" applyAlignment="1" applyProtection="1">
      <alignment horizontal="right"/>
      <protection locked="0"/>
    </xf>
    <xf numFmtId="0" fontId="10" fillId="0" borderId="0" xfId="2" applyFont="1" applyProtection="1">
      <protection locked="0"/>
    </xf>
    <xf numFmtId="0" fontId="10" fillId="0" borderId="0" xfId="2" applyFont="1" applyAlignment="1" applyProtection="1">
      <alignment horizontal="left"/>
      <protection locked="0"/>
    </xf>
    <xf numFmtId="0" fontId="5" fillId="0" borderId="0" xfId="2" applyFont="1"/>
    <xf numFmtId="0" fontId="5" fillId="0" borderId="4"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2" xfId="2" applyFont="1" applyBorder="1" applyAlignment="1">
      <alignment horizontal="center"/>
    </xf>
    <xf numFmtId="14" fontId="10" fillId="0" borderId="0" xfId="2" quotePrefix="1" applyNumberFormat="1" applyFont="1" applyProtection="1">
      <protection locked="0"/>
    </xf>
    <xf numFmtId="0" fontId="5" fillId="0" borderId="2" xfId="4" applyFont="1" applyBorder="1" applyAlignment="1">
      <alignment horizontal="center"/>
    </xf>
    <xf numFmtId="1" fontId="5" fillId="0" borderId="2" xfId="4" applyNumberFormat="1" applyFont="1" applyBorder="1" applyAlignment="1">
      <alignment horizontal="center"/>
    </xf>
    <xf numFmtId="0" fontId="11" fillId="0" borderId="0" xfId="2" applyFont="1" applyAlignment="1" applyProtection="1">
      <alignment horizontal="left"/>
      <protection locked="0"/>
    </xf>
    <xf numFmtId="0" fontId="5" fillId="0" borderId="0" xfId="4"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3" fillId="0" borderId="0" xfId="2" applyFont="1"/>
    <xf numFmtId="0" fontId="4" fillId="0" borderId="0" xfId="2" applyFont="1"/>
    <xf numFmtId="0" fontId="12" fillId="0" borderId="0" xfId="2" applyFont="1"/>
    <xf numFmtId="0" fontId="5" fillId="0" borderId="0" xfId="2" applyFont="1" applyBorder="1" applyAlignment="1"/>
    <xf numFmtId="0" fontId="12" fillId="0" borderId="0" xfId="2" applyFont="1" applyBorder="1" applyAlignment="1"/>
    <xf numFmtId="0" fontId="5" fillId="0" borderId="1" xfId="1" applyFont="1" applyBorder="1" applyAlignment="1">
      <alignment horizontal="center"/>
    </xf>
    <xf numFmtId="0" fontId="5" fillId="0" borderId="5" xfId="2" applyFont="1" applyBorder="1" applyAlignment="1">
      <alignment horizontal="center"/>
    </xf>
    <xf numFmtId="0" fontId="5" fillId="0" borderId="4" xfId="2" applyFont="1" applyBorder="1"/>
    <xf numFmtId="0" fontId="5" fillId="0" borderId="6" xfId="2" applyFont="1" applyBorder="1" applyAlignment="1">
      <alignment horizontal="center"/>
    </xf>
    <xf numFmtId="0" fontId="5" fillId="0" borderId="2" xfId="2" applyFont="1" applyBorder="1"/>
    <xf numFmtId="1" fontId="5" fillId="0" borderId="6" xfId="4" applyNumberFormat="1" applyFont="1" applyBorder="1" applyAlignment="1">
      <alignment horizontal="center"/>
    </xf>
    <xf numFmtId="0" fontId="5" fillId="0" borderId="0" xfId="0" applyFont="1" applyBorder="1" applyProtection="1">
      <protection locked="0"/>
    </xf>
    <xf numFmtId="0" fontId="5"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4" fillId="0" borderId="0" xfId="0" applyFont="1" applyAlignment="1">
      <alignment horizontal="center"/>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6" fillId="0" borderId="0" xfId="2"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2" applyFont="1" applyBorder="1" applyAlignment="1">
      <alignment horizontal="center"/>
    </xf>
    <xf numFmtId="0" fontId="3" fillId="0" borderId="0" xfId="2" applyFont="1" applyBorder="1"/>
    <xf numFmtId="164" fontId="5" fillId="0" borderId="0" xfId="4" applyNumberFormat="1" applyFont="1" applyBorder="1" applyAlignment="1">
      <alignment horizontal="center"/>
    </xf>
    <xf numFmtId="0" fontId="15" fillId="0" borderId="0" xfId="5" applyFont="1" applyBorder="1" applyAlignment="1" applyProtection="1">
      <alignment horizontal="center"/>
      <protection locked="0"/>
    </xf>
    <xf numFmtId="0" fontId="5" fillId="0" borderId="0" xfId="2" applyFont="1" applyBorder="1" applyAlignment="1">
      <alignment horizontal="left" vertical="top" wrapText="1"/>
    </xf>
    <xf numFmtId="0" fontId="13" fillId="0" borderId="0" xfId="7" applyBorder="1" applyAlignment="1" applyProtection="1">
      <alignment horizontal="center"/>
    </xf>
    <xf numFmtId="0" fontId="13" fillId="0" borderId="0" xfId="7" applyFont="1" applyBorder="1" applyAlignment="1" applyProtection="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3" fillId="0" borderId="0" xfId="7" applyBorder="1" applyAlignment="1" applyProtection="1">
      <alignment horizontal="center"/>
    </xf>
    <xf numFmtId="0" fontId="5" fillId="0" borderId="0" xfId="1" applyFont="1" applyAlignment="1" applyProtection="1">
      <alignment horizontal="left" vertical="top" wrapText="1"/>
      <protection locked="0"/>
    </xf>
    <xf numFmtId="0" fontId="16" fillId="0" borderId="0" xfId="8" applyFont="1" applyBorder="1" applyAlignment="1" applyProtection="1">
      <alignment horizontal="center"/>
    </xf>
    <xf numFmtId="0" fontId="18" fillId="0" borderId="0" xfId="9"/>
    <xf numFmtId="0" fontId="17" fillId="0" borderId="0" xfId="8" applyBorder="1" applyAlignment="1">
      <alignment horizontal="center"/>
    </xf>
  </cellXfs>
  <cellStyles count="10">
    <cellStyle name="Hyperlink" xfId="5" builtinId="8"/>
    <cellStyle name="Hyperlink 2" xfId="7"/>
    <cellStyle name="Hyperlink 3" xfId="8"/>
    <cellStyle name="Normal" xfId="0" builtinId="0"/>
    <cellStyle name="Normal 2" xfId="1"/>
    <cellStyle name="Normal 2 2" xfId="2"/>
    <cellStyle name="Normal 3" xfId="6"/>
    <cellStyle name="Normal 4" xfId="4"/>
    <cellStyle name="Normal 5" xfId="9"/>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2.gif"/><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hyperlink" Target="http://www.abbottaerospace.com/technical-library/donate/" TargetMode="External"/><Relationship Id="rId5" Type="http://schemas.openxmlformats.org/officeDocument/2006/relationships/image" Target="../media/image8.png"/><Relationship Id="rId10" Type="http://schemas.openxmlformats.org/officeDocument/2006/relationships/image" Target="../media/image1.png"/><Relationship Id="rId4" Type="http://schemas.openxmlformats.org/officeDocument/2006/relationships/image" Target="../media/image7.png"/><Relationship Id="rId9"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14</xdr:row>
      <xdr:rowOff>152400</xdr:rowOff>
    </xdr:from>
    <xdr:to>
      <xdr:col>3</xdr:col>
      <xdr:colOff>466725</xdr:colOff>
      <xdr:row>22</xdr:row>
      <xdr:rowOff>0</xdr:rowOff>
    </xdr:to>
    <xdr:grpSp>
      <xdr:nvGrpSpPr>
        <xdr:cNvPr id="1430" name="Group 361"/>
        <xdr:cNvGrpSpPr>
          <a:grpSpLocks/>
        </xdr:cNvGrpSpPr>
      </xdr:nvGrpSpPr>
      <xdr:grpSpPr bwMode="auto">
        <a:xfrm>
          <a:off x="891540" y="2621280"/>
          <a:ext cx="1449705" cy="1249680"/>
          <a:chOff x="446" y="3084"/>
          <a:chExt cx="155" cy="120"/>
        </a:xfrm>
      </xdr:grpSpPr>
      <xdr:pic>
        <xdr:nvPicPr>
          <xdr:cNvPr id="1480" name="Picture 318" descr="_AAAA"/>
          <xdr:cNvPicPr>
            <a:picLocks noChangeAspect="1" noChangeArrowheads="1"/>
          </xdr:cNvPicPr>
        </xdr:nvPicPr>
        <xdr:blipFill>
          <a:blip xmlns:r="http://schemas.openxmlformats.org/officeDocument/2006/relationships" r:embed="rId1" cstate="print"/>
          <a:srcRect/>
          <a:stretch>
            <a:fillRect/>
          </a:stretch>
        </xdr:blipFill>
        <xdr:spPr bwMode="auto">
          <a:xfrm>
            <a:off x="446" y="3095"/>
            <a:ext cx="126" cy="91"/>
          </a:xfrm>
          <a:prstGeom prst="rect">
            <a:avLst/>
          </a:prstGeom>
          <a:noFill/>
          <a:ln w="9525">
            <a:noFill/>
            <a:miter lim="800000"/>
            <a:headEnd/>
            <a:tailEnd/>
          </a:ln>
        </xdr:spPr>
      </xdr:pic>
      <xdr:grpSp>
        <xdr:nvGrpSpPr>
          <xdr:cNvPr id="1481" name="Group 360"/>
          <xdr:cNvGrpSpPr>
            <a:grpSpLocks/>
          </xdr:cNvGrpSpPr>
        </xdr:nvGrpSpPr>
        <xdr:grpSpPr bwMode="auto">
          <a:xfrm>
            <a:off x="537" y="3084"/>
            <a:ext cx="52" cy="40"/>
            <a:chOff x="537" y="3084"/>
            <a:chExt cx="52" cy="40"/>
          </a:xfrm>
        </xdr:grpSpPr>
        <xdr:sp macro="" textlink="">
          <xdr:nvSpPr>
            <xdr:cNvPr id="1490" name="Line 320"/>
            <xdr:cNvSpPr>
              <a:spLocks noChangeShapeType="1"/>
            </xdr:cNvSpPr>
          </xdr:nvSpPr>
          <xdr:spPr bwMode="auto">
            <a:xfrm flipH="1">
              <a:off x="537" y="3098"/>
              <a:ext cx="28" cy="26"/>
            </a:xfrm>
            <a:prstGeom prst="line">
              <a:avLst/>
            </a:prstGeom>
            <a:noFill/>
            <a:ln w="6350">
              <a:solidFill>
                <a:srgbClr val="000000"/>
              </a:solidFill>
              <a:round/>
              <a:headEnd/>
              <a:tailEnd type="arrow" w="med" len="lg"/>
            </a:ln>
          </xdr:spPr>
        </xdr:sp>
        <xdr:sp macro="" textlink="">
          <xdr:nvSpPr>
            <xdr:cNvPr id="14" name="Text Box 323"/>
            <xdr:cNvSpPr txBox="1">
              <a:spLocks noChangeArrowheads="1"/>
            </xdr:cNvSpPr>
          </xdr:nvSpPr>
          <xdr:spPr bwMode="auto">
            <a:xfrm>
              <a:off x="559" y="3084"/>
              <a:ext cx="31" cy="1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D</a:t>
              </a:r>
            </a:p>
          </xdr:txBody>
        </xdr:sp>
      </xdr:grpSp>
      <xdr:grpSp>
        <xdr:nvGrpSpPr>
          <xdr:cNvPr id="1482" name="Group 358"/>
          <xdr:cNvGrpSpPr>
            <a:grpSpLocks/>
          </xdr:cNvGrpSpPr>
        </xdr:nvGrpSpPr>
        <xdr:grpSpPr bwMode="auto">
          <a:xfrm>
            <a:off x="525" y="3138"/>
            <a:ext cx="40" cy="66"/>
            <a:chOff x="525" y="3138"/>
            <a:chExt cx="40" cy="66"/>
          </a:xfrm>
        </xdr:grpSpPr>
        <xdr:sp macro="" textlink="">
          <xdr:nvSpPr>
            <xdr:cNvPr id="1486" name="Line 319"/>
            <xdr:cNvSpPr>
              <a:spLocks noChangeShapeType="1"/>
            </xdr:cNvSpPr>
          </xdr:nvSpPr>
          <xdr:spPr bwMode="auto">
            <a:xfrm>
              <a:off x="525" y="3195"/>
              <a:ext cx="40" cy="0"/>
            </a:xfrm>
            <a:prstGeom prst="line">
              <a:avLst/>
            </a:prstGeom>
            <a:noFill/>
            <a:ln w="6350">
              <a:solidFill>
                <a:srgbClr val="000000"/>
              </a:solidFill>
              <a:round/>
              <a:headEnd type="arrow" w="med" len="med"/>
              <a:tailEnd type="arrow" w="med" len="med"/>
            </a:ln>
          </xdr:spPr>
        </xdr:sp>
        <xdr:sp macro="" textlink="">
          <xdr:nvSpPr>
            <xdr:cNvPr id="1487" name="Line 321"/>
            <xdr:cNvSpPr>
              <a:spLocks noChangeShapeType="1"/>
            </xdr:cNvSpPr>
          </xdr:nvSpPr>
          <xdr:spPr bwMode="auto">
            <a:xfrm>
              <a:off x="526" y="3138"/>
              <a:ext cx="0" cy="66"/>
            </a:xfrm>
            <a:prstGeom prst="line">
              <a:avLst/>
            </a:prstGeom>
            <a:noFill/>
            <a:ln w="9525">
              <a:solidFill>
                <a:srgbClr val="000000"/>
              </a:solidFill>
              <a:round/>
              <a:headEnd/>
              <a:tailEnd/>
            </a:ln>
          </xdr:spPr>
        </xdr:sp>
        <xdr:sp macro="" textlink="">
          <xdr:nvSpPr>
            <xdr:cNvPr id="1488" name="Line 322"/>
            <xdr:cNvSpPr>
              <a:spLocks noChangeShapeType="1"/>
            </xdr:cNvSpPr>
          </xdr:nvSpPr>
          <xdr:spPr bwMode="auto">
            <a:xfrm>
              <a:off x="564" y="3157"/>
              <a:ext cx="0" cy="47"/>
            </a:xfrm>
            <a:prstGeom prst="line">
              <a:avLst/>
            </a:prstGeom>
            <a:noFill/>
            <a:ln w="9525">
              <a:solidFill>
                <a:srgbClr val="000000"/>
              </a:solidFill>
              <a:round/>
              <a:headEnd/>
              <a:tailEnd/>
            </a:ln>
          </xdr:spPr>
        </xdr:sp>
        <xdr:sp macro="" textlink="">
          <xdr:nvSpPr>
            <xdr:cNvPr id="12" name="Text Box 324"/>
            <xdr:cNvSpPr txBox="1">
              <a:spLocks noChangeArrowheads="1"/>
            </xdr:cNvSpPr>
          </xdr:nvSpPr>
          <xdr:spPr bwMode="auto">
            <a:xfrm>
              <a:off x="531" y="3177"/>
              <a:ext cx="29" cy="1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e</a:t>
              </a:r>
            </a:p>
          </xdr:txBody>
        </xdr:sp>
      </xdr:grpSp>
      <xdr:grpSp>
        <xdr:nvGrpSpPr>
          <xdr:cNvPr id="1483" name="Group 359"/>
          <xdr:cNvGrpSpPr>
            <a:grpSpLocks/>
          </xdr:cNvGrpSpPr>
        </xdr:nvGrpSpPr>
        <xdr:grpSpPr bwMode="auto">
          <a:xfrm>
            <a:off x="537" y="3113"/>
            <a:ext cx="64" cy="27"/>
            <a:chOff x="537" y="3113"/>
            <a:chExt cx="64" cy="27"/>
          </a:xfrm>
        </xdr:grpSpPr>
        <xdr:sp macro="" textlink="">
          <xdr:nvSpPr>
            <xdr:cNvPr id="1484" name="Line 325"/>
            <xdr:cNvSpPr>
              <a:spLocks noChangeShapeType="1"/>
            </xdr:cNvSpPr>
          </xdr:nvSpPr>
          <xdr:spPr bwMode="auto">
            <a:xfrm>
              <a:off x="537" y="3139"/>
              <a:ext cx="54" cy="1"/>
            </a:xfrm>
            <a:prstGeom prst="line">
              <a:avLst/>
            </a:prstGeom>
            <a:noFill/>
            <a:ln w="25400">
              <a:solidFill>
                <a:srgbClr val="FF6600"/>
              </a:solidFill>
              <a:round/>
              <a:headEnd/>
              <a:tailEnd type="triangle" w="med" len="lg"/>
            </a:ln>
          </xdr:spPr>
        </xdr:sp>
        <xdr:sp macro="" textlink="">
          <xdr:nvSpPr>
            <xdr:cNvPr id="8" name="Text Box 326"/>
            <xdr:cNvSpPr txBox="1">
              <a:spLocks noChangeArrowheads="1"/>
            </xdr:cNvSpPr>
          </xdr:nvSpPr>
          <xdr:spPr bwMode="auto">
            <a:xfrm>
              <a:off x="563" y="3113"/>
              <a:ext cx="38" cy="2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200" b="1" i="0" strike="noStrike">
                  <a:solidFill>
                    <a:srgbClr val="FF6600"/>
                  </a:solidFill>
                  <a:latin typeface="Arial"/>
                  <a:cs typeface="Arial"/>
                </a:rPr>
                <a:t>P</a:t>
              </a:r>
              <a:endParaRPr lang="en-CA" sz="1200" b="1" i="0" strike="noStrike" baseline="-25000">
                <a:solidFill>
                  <a:srgbClr val="FF6600"/>
                </a:solidFill>
                <a:latin typeface="Arial"/>
                <a:cs typeface="Arial"/>
              </a:endParaRPr>
            </a:p>
          </xdr:txBody>
        </xdr:sp>
      </xdr:grpSp>
    </xdr:grpSp>
    <xdr:clientData/>
  </xdr:twoCellAnchor>
  <xdr:twoCellAnchor>
    <xdr:from>
      <xdr:col>0</xdr:col>
      <xdr:colOff>561975</xdr:colOff>
      <xdr:row>69</xdr:row>
      <xdr:rowOff>66675</xdr:rowOff>
    </xdr:from>
    <xdr:to>
      <xdr:col>3</xdr:col>
      <xdr:colOff>542925</xdr:colOff>
      <xdr:row>78</xdr:row>
      <xdr:rowOff>95250</xdr:rowOff>
    </xdr:to>
    <xdr:grpSp>
      <xdr:nvGrpSpPr>
        <xdr:cNvPr id="1431" name="Group 364"/>
        <xdr:cNvGrpSpPr>
          <a:grpSpLocks/>
        </xdr:cNvGrpSpPr>
      </xdr:nvGrpSpPr>
      <xdr:grpSpPr bwMode="auto">
        <a:xfrm>
          <a:off x="561975" y="12426315"/>
          <a:ext cx="1855470" cy="1605915"/>
          <a:chOff x="459" y="3472"/>
          <a:chExt cx="204" cy="156"/>
        </a:xfrm>
      </xdr:grpSpPr>
      <xdr:pic>
        <xdr:nvPicPr>
          <xdr:cNvPr id="1463" name="Picture 317" descr="_AAAA"/>
          <xdr:cNvPicPr>
            <a:picLocks noChangeAspect="1" noChangeArrowheads="1"/>
          </xdr:cNvPicPr>
        </xdr:nvPicPr>
        <xdr:blipFill>
          <a:blip xmlns:r="http://schemas.openxmlformats.org/officeDocument/2006/relationships" r:embed="rId2" cstate="print"/>
          <a:srcRect/>
          <a:stretch>
            <a:fillRect/>
          </a:stretch>
        </xdr:blipFill>
        <xdr:spPr bwMode="auto">
          <a:xfrm>
            <a:off x="469" y="3492"/>
            <a:ext cx="151" cy="112"/>
          </a:xfrm>
          <a:prstGeom prst="rect">
            <a:avLst/>
          </a:prstGeom>
          <a:noFill/>
          <a:ln w="9525">
            <a:noFill/>
            <a:miter lim="800000"/>
            <a:headEnd/>
            <a:tailEnd/>
          </a:ln>
        </xdr:spPr>
      </xdr:pic>
      <xdr:grpSp>
        <xdr:nvGrpSpPr>
          <xdr:cNvPr id="1464" name="Group 346"/>
          <xdr:cNvGrpSpPr>
            <a:grpSpLocks/>
          </xdr:cNvGrpSpPr>
        </xdr:nvGrpSpPr>
        <xdr:grpSpPr bwMode="auto">
          <a:xfrm>
            <a:off x="459" y="3483"/>
            <a:ext cx="59" cy="59"/>
            <a:chOff x="459" y="3483"/>
            <a:chExt cx="59" cy="59"/>
          </a:xfrm>
        </xdr:grpSpPr>
        <xdr:sp macro="" textlink="">
          <xdr:nvSpPr>
            <xdr:cNvPr id="1478" name="Line 332"/>
            <xdr:cNvSpPr>
              <a:spLocks noChangeShapeType="1"/>
            </xdr:cNvSpPr>
          </xdr:nvSpPr>
          <xdr:spPr bwMode="auto">
            <a:xfrm rot="16200000" flipH="1">
              <a:off x="476" y="3500"/>
              <a:ext cx="44" cy="40"/>
            </a:xfrm>
            <a:prstGeom prst="line">
              <a:avLst/>
            </a:prstGeom>
            <a:noFill/>
            <a:ln w="6350">
              <a:solidFill>
                <a:srgbClr val="000000"/>
              </a:solidFill>
              <a:round/>
              <a:headEnd/>
              <a:tailEnd type="arrow" w="med" len="lg"/>
            </a:ln>
          </xdr:spPr>
        </xdr:sp>
        <xdr:sp macro="" textlink="">
          <xdr:nvSpPr>
            <xdr:cNvPr id="32" name="Text Box 333"/>
            <xdr:cNvSpPr txBox="1">
              <a:spLocks noChangeArrowheads="1"/>
            </xdr:cNvSpPr>
          </xdr:nvSpPr>
          <xdr:spPr bwMode="auto">
            <a:xfrm>
              <a:off x="459" y="3483"/>
              <a:ext cx="30" cy="1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D</a:t>
              </a:r>
            </a:p>
          </xdr:txBody>
        </xdr:sp>
      </xdr:grpSp>
      <xdr:grpSp>
        <xdr:nvGrpSpPr>
          <xdr:cNvPr id="1465" name="Group 363"/>
          <xdr:cNvGrpSpPr>
            <a:grpSpLocks/>
          </xdr:cNvGrpSpPr>
        </xdr:nvGrpSpPr>
        <xdr:grpSpPr bwMode="auto">
          <a:xfrm>
            <a:off x="528" y="3561"/>
            <a:ext cx="43" cy="67"/>
            <a:chOff x="528" y="3561"/>
            <a:chExt cx="43" cy="67"/>
          </a:xfrm>
        </xdr:grpSpPr>
        <xdr:sp macro="" textlink="">
          <xdr:nvSpPr>
            <xdr:cNvPr id="1474" name="Line 335"/>
            <xdr:cNvSpPr>
              <a:spLocks noChangeShapeType="1"/>
            </xdr:cNvSpPr>
          </xdr:nvSpPr>
          <xdr:spPr bwMode="auto">
            <a:xfrm>
              <a:off x="528" y="3619"/>
              <a:ext cx="43" cy="0"/>
            </a:xfrm>
            <a:prstGeom prst="line">
              <a:avLst/>
            </a:prstGeom>
            <a:noFill/>
            <a:ln w="6350">
              <a:solidFill>
                <a:srgbClr val="000000"/>
              </a:solidFill>
              <a:round/>
              <a:headEnd type="arrow" w="med" len="med"/>
              <a:tailEnd type="arrow" w="med" len="med"/>
            </a:ln>
          </xdr:spPr>
        </xdr:sp>
        <xdr:sp macro="" textlink="">
          <xdr:nvSpPr>
            <xdr:cNvPr id="1475" name="Line 336"/>
            <xdr:cNvSpPr>
              <a:spLocks noChangeShapeType="1"/>
            </xdr:cNvSpPr>
          </xdr:nvSpPr>
          <xdr:spPr bwMode="auto">
            <a:xfrm>
              <a:off x="529" y="3566"/>
              <a:ext cx="0" cy="62"/>
            </a:xfrm>
            <a:prstGeom prst="line">
              <a:avLst/>
            </a:prstGeom>
            <a:noFill/>
            <a:ln w="9525">
              <a:solidFill>
                <a:srgbClr val="000000"/>
              </a:solidFill>
              <a:round/>
              <a:headEnd/>
              <a:tailEnd/>
            </a:ln>
          </xdr:spPr>
        </xdr:sp>
        <xdr:sp macro="" textlink="">
          <xdr:nvSpPr>
            <xdr:cNvPr id="1476" name="Line 337"/>
            <xdr:cNvSpPr>
              <a:spLocks noChangeShapeType="1"/>
            </xdr:cNvSpPr>
          </xdr:nvSpPr>
          <xdr:spPr bwMode="auto">
            <a:xfrm>
              <a:off x="571" y="3561"/>
              <a:ext cx="0" cy="67"/>
            </a:xfrm>
            <a:prstGeom prst="line">
              <a:avLst/>
            </a:prstGeom>
            <a:noFill/>
            <a:ln w="9525">
              <a:solidFill>
                <a:srgbClr val="000000"/>
              </a:solidFill>
              <a:round/>
              <a:headEnd/>
              <a:tailEnd/>
            </a:ln>
          </xdr:spPr>
        </xdr:sp>
        <xdr:sp macro="" textlink="">
          <xdr:nvSpPr>
            <xdr:cNvPr id="30" name="Text Box 338"/>
            <xdr:cNvSpPr txBox="1">
              <a:spLocks noChangeArrowheads="1"/>
            </xdr:cNvSpPr>
          </xdr:nvSpPr>
          <xdr:spPr bwMode="auto">
            <a:xfrm>
              <a:off x="541" y="3597"/>
              <a:ext cx="18" cy="18"/>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e</a:t>
              </a:r>
            </a:p>
          </xdr:txBody>
        </xdr:sp>
      </xdr:grpSp>
      <xdr:grpSp>
        <xdr:nvGrpSpPr>
          <xdr:cNvPr id="1466" name="Group 339"/>
          <xdr:cNvGrpSpPr>
            <a:grpSpLocks/>
          </xdr:cNvGrpSpPr>
        </xdr:nvGrpSpPr>
        <xdr:grpSpPr bwMode="auto">
          <a:xfrm>
            <a:off x="599" y="3530"/>
            <a:ext cx="64" cy="27"/>
            <a:chOff x="564" y="3115"/>
            <a:chExt cx="64" cy="27"/>
          </a:xfrm>
        </xdr:grpSpPr>
        <xdr:sp macro="" textlink="">
          <xdr:nvSpPr>
            <xdr:cNvPr id="1472" name="Line 340"/>
            <xdr:cNvSpPr>
              <a:spLocks noChangeShapeType="1"/>
            </xdr:cNvSpPr>
          </xdr:nvSpPr>
          <xdr:spPr bwMode="auto">
            <a:xfrm>
              <a:off x="564" y="3141"/>
              <a:ext cx="54" cy="1"/>
            </a:xfrm>
            <a:prstGeom prst="line">
              <a:avLst/>
            </a:prstGeom>
            <a:noFill/>
            <a:ln w="25400">
              <a:solidFill>
                <a:srgbClr val="FF6600"/>
              </a:solidFill>
              <a:round/>
              <a:headEnd/>
              <a:tailEnd type="triangle" w="med" len="lg"/>
            </a:ln>
          </xdr:spPr>
        </xdr:sp>
        <xdr:sp macro="" textlink="">
          <xdr:nvSpPr>
            <xdr:cNvPr id="26" name="Text Box 341"/>
            <xdr:cNvSpPr txBox="1">
              <a:spLocks noChangeArrowheads="1"/>
            </xdr:cNvSpPr>
          </xdr:nvSpPr>
          <xdr:spPr bwMode="auto">
            <a:xfrm>
              <a:off x="590" y="3115"/>
              <a:ext cx="38" cy="2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200" b="1" i="0" strike="noStrike">
                  <a:solidFill>
                    <a:srgbClr val="FF6600"/>
                  </a:solidFill>
                  <a:latin typeface="Arial"/>
                  <a:cs typeface="Arial"/>
                </a:rPr>
                <a:t>P</a:t>
              </a:r>
              <a:r>
                <a:rPr lang="en-CA" sz="1200" b="1" i="0" strike="noStrike" baseline="-25000">
                  <a:solidFill>
                    <a:srgbClr val="FF6600"/>
                  </a:solidFill>
                  <a:latin typeface="Arial"/>
                  <a:cs typeface="Arial"/>
                </a:rPr>
                <a:t>S</a:t>
              </a:r>
            </a:p>
          </xdr:txBody>
        </xdr:sp>
      </xdr:grpSp>
      <xdr:grpSp>
        <xdr:nvGrpSpPr>
          <xdr:cNvPr id="1467" name="Group 362"/>
          <xdr:cNvGrpSpPr>
            <a:grpSpLocks/>
          </xdr:cNvGrpSpPr>
        </xdr:nvGrpSpPr>
        <xdr:grpSpPr bwMode="auto">
          <a:xfrm>
            <a:off x="540" y="3472"/>
            <a:ext cx="33" cy="65"/>
            <a:chOff x="540" y="3472"/>
            <a:chExt cx="33" cy="65"/>
          </a:xfrm>
        </xdr:grpSpPr>
        <xdr:sp macro="" textlink="">
          <xdr:nvSpPr>
            <xdr:cNvPr id="1468" name="Line 352"/>
            <xdr:cNvSpPr>
              <a:spLocks noChangeShapeType="1"/>
            </xdr:cNvSpPr>
          </xdr:nvSpPr>
          <xdr:spPr bwMode="auto">
            <a:xfrm>
              <a:off x="540" y="3493"/>
              <a:ext cx="33" cy="0"/>
            </a:xfrm>
            <a:prstGeom prst="line">
              <a:avLst/>
            </a:prstGeom>
            <a:noFill/>
            <a:ln w="6350">
              <a:solidFill>
                <a:srgbClr val="000000"/>
              </a:solidFill>
              <a:round/>
              <a:headEnd type="arrow" w="med" len="med"/>
              <a:tailEnd type="arrow" w="med" len="med"/>
            </a:ln>
          </xdr:spPr>
        </xdr:sp>
        <xdr:sp macro="" textlink="">
          <xdr:nvSpPr>
            <xdr:cNvPr id="1469" name="Line 353"/>
            <xdr:cNvSpPr>
              <a:spLocks noChangeShapeType="1"/>
            </xdr:cNvSpPr>
          </xdr:nvSpPr>
          <xdr:spPr bwMode="auto">
            <a:xfrm>
              <a:off x="542" y="3485"/>
              <a:ext cx="0" cy="52"/>
            </a:xfrm>
            <a:prstGeom prst="line">
              <a:avLst/>
            </a:prstGeom>
            <a:noFill/>
            <a:ln w="9525">
              <a:solidFill>
                <a:srgbClr val="000000"/>
              </a:solidFill>
              <a:round/>
              <a:headEnd/>
              <a:tailEnd/>
            </a:ln>
          </xdr:spPr>
        </xdr:sp>
        <xdr:sp macro="" textlink="">
          <xdr:nvSpPr>
            <xdr:cNvPr id="1470" name="Line 354"/>
            <xdr:cNvSpPr>
              <a:spLocks noChangeShapeType="1"/>
            </xdr:cNvSpPr>
          </xdr:nvSpPr>
          <xdr:spPr bwMode="auto">
            <a:xfrm>
              <a:off x="571" y="3486"/>
              <a:ext cx="0" cy="51"/>
            </a:xfrm>
            <a:prstGeom prst="line">
              <a:avLst/>
            </a:prstGeom>
            <a:noFill/>
            <a:ln w="9525">
              <a:solidFill>
                <a:srgbClr val="000000"/>
              </a:solidFill>
              <a:round/>
              <a:headEnd/>
              <a:tailEnd/>
            </a:ln>
          </xdr:spPr>
        </xdr:sp>
        <xdr:sp macro="" textlink="">
          <xdr:nvSpPr>
            <xdr:cNvPr id="24" name="Text Box 355"/>
            <xdr:cNvSpPr txBox="1">
              <a:spLocks noChangeArrowheads="1"/>
            </xdr:cNvSpPr>
          </xdr:nvSpPr>
          <xdr:spPr bwMode="auto">
            <a:xfrm>
              <a:off x="547" y="3472"/>
              <a:ext cx="18" cy="1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s</a:t>
              </a:r>
            </a:p>
          </xdr:txBody>
        </xdr:sp>
      </xdr:grpSp>
    </xdr:grpSp>
    <xdr:clientData/>
  </xdr:twoCellAnchor>
  <xdr:twoCellAnchor>
    <xdr:from>
      <xdr:col>0</xdr:col>
      <xdr:colOff>476250</xdr:colOff>
      <xdr:row>122</xdr:row>
      <xdr:rowOff>114300</xdr:rowOff>
    </xdr:from>
    <xdr:to>
      <xdr:col>3</xdr:col>
      <xdr:colOff>428625</xdr:colOff>
      <xdr:row>129</xdr:row>
      <xdr:rowOff>123825</xdr:rowOff>
    </xdr:to>
    <xdr:grpSp>
      <xdr:nvGrpSpPr>
        <xdr:cNvPr id="1432" name="Group 381"/>
        <xdr:cNvGrpSpPr>
          <a:grpSpLocks/>
        </xdr:cNvGrpSpPr>
      </xdr:nvGrpSpPr>
      <xdr:grpSpPr bwMode="auto">
        <a:xfrm>
          <a:off x="476250" y="21945600"/>
          <a:ext cx="1826895" cy="1236345"/>
          <a:chOff x="667" y="3228"/>
          <a:chExt cx="194" cy="125"/>
        </a:xfrm>
      </xdr:grpSpPr>
      <xdr:pic>
        <xdr:nvPicPr>
          <xdr:cNvPr id="1451" name="Picture 316" descr="_AAAA2"/>
          <xdr:cNvPicPr>
            <a:picLocks noChangeAspect="1" noChangeArrowheads="1"/>
          </xdr:cNvPicPr>
        </xdr:nvPicPr>
        <xdr:blipFill>
          <a:blip xmlns:r="http://schemas.openxmlformats.org/officeDocument/2006/relationships" r:embed="rId3" cstate="print"/>
          <a:srcRect/>
          <a:stretch>
            <a:fillRect/>
          </a:stretch>
        </xdr:blipFill>
        <xdr:spPr bwMode="auto">
          <a:xfrm>
            <a:off x="695" y="3253"/>
            <a:ext cx="142" cy="100"/>
          </a:xfrm>
          <a:prstGeom prst="rect">
            <a:avLst/>
          </a:prstGeom>
          <a:noFill/>
          <a:ln w="9525">
            <a:noFill/>
            <a:miter lim="800000"/>
            <a:headEnd/>
            <a:tailEnd/>
          </a:ln>
        </xdr:spPr>
      </xdr:pic>
      <xdr:grpSp>
        <xdr:nvGrpSpPr>
          <xdr:cNvPr id="1452" name="Group 348"/>
          <xdr:cNvGrpSpPr>
            <a:grpSpLocks/>
          </xdr:cNvGrpSpPr>
        </xdr:nvGrpSpPr>
        <xdr:grpSpPr bwMode="auto">
          <a:xfrm>
            <a:off x="694" y="3228"/>
            <a:ext cx="59" cy="59"/>
            <a:chOff x="459" y="3483"/>
            <a:chExt cx="59" cy="59"/>
          </a:xfrm>
        </xdr:grpSpPr>
        <xdr:sp macro="" textlink="">
          <xdr:nvSpPr>
            <xdr:cNvPr id="1461" name="Line 349"/>
            <xdr:cNvSpPr>
              <a:spLocks noChangeShapeType="1"/>
            </xdr:cNvSpPr>
          </xdr:nvSpPr>
          <xdr:spPr bwMode="auto">
            <a:xfrm rot="16200000" flipH="1">
              <a:off x="476" y="3500"/>
              <a:ext cx="44" cy="40"/>
            </a:xfrm>
            <a:prstGeom prst="line">
              <a:avLst/>
            </a:prstGeom>
            <a:noFill/>
            <a:ln w="6350">
              <a:solidFill>
                <a:srgbClr val="000000"/>
              </a:solidFill>
              <a:round/>
              <a:headEnd/>
              <a:tailEnd type="arrow" w="med" len="lg"/>
            </a:ln>
          </xdr:spPr>
        </xdr:sp>
        <xdr:sp macro="" textlink="">
          <xdr:nvSpPr>
            <xdr:cNvPr id="45" name="Text Box 350"/>
            <xdr:cNvSpPr txBox="1">
              <a:spLocks noChangeArrowheads="1"/>
            </xdr:cNvSpPr>
          </xdr:nvSpPr>
          <xdr:spPr bwMode="auto">
            <a:xfrm>
              <a:off x="459" y="3483"/>
              <a:ext cx="30" cy="1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D</a:t>
              </a:r>
            </a:p>
          </xdr:txBody>
        </xdr:sp>
      </xdr:grpSp>
      <xdr:grpSp>
        <xdr:nvGrpSpPr>
          <xdr:cNvPr id="1453" name="Group 378"/>
          <xdr:cNvGrpSpPr>
            <a:grpSpLocks/>
          </xdr:cNvGrpSpPr>
        </xdr:nvGrpSpPr>
        <xdr:grpSpPr bwMode="auto">
          <a:xfrm>
            <a:off x="797" y="3273"/>
            <a:ext cx="64" cy="27"/>
            <a:chOff x="811" y="3435"/>
            <a:chExt cx="64" cy="27"/>
          </a:xfrm>
        </xdr:grpSpPr>
        <xdr:sp macro="" textlink="">
          <xdr:nvSpPr>
            <xdr:cNvPr id="1459" name="Line 376"/>
            <xdr:cNvSpPr>
              <a:spLocks noChangeShapeType="1"/>
            </xdr:cNvSpPr>
          </xdr:nvSpPr>
          <xdr:spPr bwMode="auto">
            <a:xfrm>
              <a:off x="811" y="3461"/>
              <a:ext cx="54" cy="1"/>
            </a:xfrm>
            <a:prstGeom prst="line">
              <a:avLst/>
            </a:prstGeom>
            <a:noFill/>
            <a:ln w="25400">
              <a:solidFill>
                <a:srgbClr val="FF6600"/>
              </a:solidFill>
              <a:round/>
              <a:headEnd/>
              <a:tailEnd type="triangle" w="med" len="lg"/>
            </a:ln>
          </xdr:spPr>
        </xdr:sp>
        <xdr:sp macro="" textlink="">
          <xdr:nvSpPr>
            <xdr:cNvPr id="43" name="Text Box 377"/>
            <xdr:cNvSpPr txBox="1">
              <a:spLocks noChangeArrowheads="1"/>
            </xdr:cNvSpPr>
          </xdr:nvSpPr>
          <xdr:spPr bwMode="auto">
            <a:xfrm>
              <a:off x="836" y="3435"/>
              <a:ext cx="39" cy="27"/>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200" b="1" i="0" strike="noStrike">
                  <a:solidFill>
                    <a:srgbClr val="FF6600"/>
                  </a:solidFill>
                  <a:latin typeface="Arial"/>
                  <a:cs typeface="Arial"/>
                </a:rPr>
                <a:t>P</a:t>
              </a:r>
              <a:r>
                <a:rPr lang="en-CA" sz="1200" b="1" i="0" strike="noStrike" baseline="-25000">
                  <a:solidFill>
                    <a:srgbClr val="FF6600"/>
                  </a:solidFill>
                  <a:latin typeface="Arial"/>
                  <a:cs typeface="Arial"/>
                </a:rPr>
                <a:t>T</a:t>
              </a:r>
            </a:p>
          </xdr:txBody>
        </xdr:sp>
      </xdr:grpSp>
      <xdr:grpSp>
        <xdr:nvGrpSpPr>
          <xdr:cNvPr id="1454" name="Group 380"/>
          <xdr:cNvGrpSpPr>
            <a:grpSpLocks/>
          </xdr:cNvGrpSpPr>
        </xdr:nvGrpSpPr>
        <xdr:grpSpPr bwMode="auto">
          <a:xfrm>
            <a:off x="667" y="3261"/>
            <a:ext cx="34" cy="78"/>
            <a:chOff x="667" y="3261"/>
            <a:chExt cx="34" cy="78"/>
          </a:xfrm>
        </xdr:grpSpPr>
        <xdr:sp macro="" textlink="">
          <xdr:nvSpPr>
            <xdr:cNvPr id="1455" name="Line 371"/>
            <xdr:cNvSpPr>
              <a:spLocks noChangeShapeType="1"/>
            </xdr:cNvSpPr>
          </xdr:nvSpPr>
          <xdr:spPr bwMode="auto">
            <a:xfrm rot="-5400000">
              <a:off x="646" y="3300"/>
              <a:ext cx="78" cy="0"/>
            </a:xfrm>
            <a:prstGeom prst="line">
              <a:avLst/>
            </a:prstGeom>
            <a:noFill/>
            <a:ln w="6350">
              <a:solidFill>
                <a:srgbClr val="000000"/>
              </a:solidFill>
              <a:round/>
              <a:headEnd type="arrow" w="med" len="med"/>
              <a:tailEnd type="arrow" w="med" len="med"/>
            </a:ln>
          </xdr:spPr>
        </xdr:sp>
        <xdr:sp macro="" textlink="">
          <xdr:nvSpPr>
            <xdr:cNvPr id="1456" name="Line 372"/>
            <xdr:cNvSpPr>
              <a:spLocks noChangeShapeType="1"/>
            </xdr:cNvSpPr>
          </xdr:nvSpPr>
          <xdr:spPr bwMode="auto">
            <a:xfrm rot="-5400000">
              <a:off x="689" y="3249"/>
              <a:ext cx="0" cy="25"/>
            </a:xfrm>
            <a:prstGeom prst="line">
              <a:avLst/>
            </a:prstGeom>
            <a:noFill/>
            <a:ln w="9525">
              <a:solidFill>
                <a:srgbClr val="000000"/>
              </a:solidFill>
              <a:round/>
              <a:headEnd/>
              <a:tailEnd/>
            </a:ln>
          </xdr:spPr>
        </xdr:sp>
        <xdr:sp macro="" textlink="">
          <xdr:nvSpPr>
            <xdr:cNvPr id="40" name="Text Box 374"/>
            <xdr:cNvSpPr txBox="1">
              <a:spLocks noChangeArrowheads="1"/>
            </xdr:cNvSpPr>
          </xdr:nvSpPr>
          <xdr:spPr bwMode="auto">
            <a:xfrm>
              <a:off x="667" y="3289"/>
              <a:ext cx="22" cy="19"/>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CA" sz="1000" b="0" i="0" strike="noStrike">
                  <a:solidFill>
                    <a:srgbClr val="000000"/>
                  </a:solidFill>
                  <a:latin typeface="Arial"/>
                  <a:cs typeface="Arial"/>
                </a:rPr>
                <a:t>w</a:t>
              </a:r>
            </a:p>
          </xdr:txBody>
        </xdr:sp>
        <xdr:sp macro="" textlink="">
          <xdr:nvSpPr>
            <xdr:cNvPr id="1458" name="Line 379"/>
            <xdr:cNvSpPr>
              <a:spLocks noChangeShapeType="1"/>
            </xdr:cNvSpPr>
          </xdr:nvSpPr>
          <xdr:spPr bwMode="auto">
            <a:xfrm rot="-5400000">
              <a:off x="689" y="3324"/>
              <a:ext cx="0" cy="25"/>
            </a:xfrm>
            <a:prstGeom prst="line">
              <a:avLst/>
            </a:prstGeom>
            <a:noFill/>
            <a:ln w="9525">
              <a:solidFill>
                <a:srgbClr val="000000"/>
              </a:solidFill>
              <a:round/>
              <a:headEnd/>
              <a:tailEnd/>
            </a:ln>
          </xdr:spPr>
        </xdr:sp>
      </xdr:grpSp>
    </xdr:grpSp>
    <xdr:clientData/>
  </xdr:twoCellAnchor>
  <xdr:twoCellAnchor editAs="oneCell">
    <xdr:from>
      <xdr:col>4</xdr:col>
      <xdr:colOff>152400</xdr:colOff>
      <xdr:row>13</xdr:row>
      <xdr:rowOff>104775</xdr:rowOff>
    </xdr:from>
    <xdr:to>
      <xdr:col>7</xdr:col>
      <xdr:colOff>371475</xdr:colOff>
      <xdr:row>23</xdr:row>
      <xdr:rowOff>57150</xdr:rowOff>
    </xdr:to>
    <xdr:pic>
      <xdr:nvPicPr>
        <xdr:cNvPr id="1433" name="Picture 517" descr="AAAAAA"/>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blip>
        <a:srcRect/>
        <a:stretch>
          <a:fillRect/>
        </a:stretch>
      </xdr:blipFill>
      <xdr:spPr bwMode="auto">
        <a:xfrm>
          <a:off x="2590800" y="2409825"/>
          <a:ext cx="2047875" cy="1581150"/>
        </a:xfrm>
        <a:prstGeom prst="rect">
          <a:avLst/>
        </a:prstGeom>
        <a:noFill/>
        <a:ln w="9525">
          <a:noFill/>
          <a:miter lim="800000"/>
          <a:headEnd/>
          <a:tailEnd/>
        </a:ln>
      </xdr:spPr>
    </xdr:pic>
    <xdr:clientData/>
  </xdr:twoCellAnchor>
  <xdr:twoCellAnchor editAs="oneCell">
    <xdr:from>
      <xdr:col>4</xdr:col>
      <xdr:colOff>0</xdr:colOff>
      <xdr:row>69</xdr:row>
      <xdr:rowOff>38100</xdr:rowOff>
    </xdr:from>
    <xdr:to>
      <xdr:col>7</xdr:col>
      <xdr:colOff>276225</xdr:colOff>
      <xdr:row>79</xdr:row>
      <xdr:rowOff>114300</xdr:rowOff>
    </xdr:to>
    <xdr:pic>
      <xdr:nvPicPr>
        <xdr:cNvPr id="1434" name="Picture 520" descr="AAAAAA"/>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blip>
        <a:srcRect/>
        <a:stretch>
          <a:fillRect/>
        </a:stretch>
      </xdr:blipFill>
      <xdr:spPr bwMode="auto">
        <a:xfrm>
          <a:off x="2438400" y="11725275"/>
          <a:ext cx="2105025" cy="1695450"/>
        </a:xfrm>
        <a:prstGeom prst="rect">
          <a:avLst/>
        </a:prstGeom>
        <a:noFill/>
        <a:ln w="9525">
          <a:noFill/>
          <a:miter lim="800000"/>
          <a:headEnd/>
          <a:tailEnd/>
        </a:ln>
      </xdr:spPr>
    </xdr:pic>
    <xdr:clientData/>
  </xdr:twoCellAnchor>
  <xdr:twoCellAnchor editAs="oneCell">
    <xdr:from>
      <xdr:col>3</xdr:col>
      <xdr:colOff>723900</xdr:colOff>
      <xdr:row>122</xdr:row>
      <xdr:rowOff>0</xdr:rowOff>
    </xdr:from>
    <xdr:to>
      <xdr:col>7</xdr:col>
      <xdr:colOff>419100</xdr:colOff>
      <xdr:row>132</xdr:row>
      <xdr:rowOff>76200</xdr:rowOff>
    </xdr:to>
    <xdr:pic>
      <xdr:nvPicPr>
        <xdr:cNvPr id="1435" name="Picture 521" descr="AAAAAA"/>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a:stretch>
          <a:fillRect/>
        </a:stretch>
      </xdr:blipFill>
      <xdr:spPr bwMode="auto">
        <a:xfrm>
          <a:off x="2438400" y="20621625"/>
          <a:ext cx="2247900" cy="1695450"/>
        </a:xfrm>
        <a:prstGeom prst="rect">
          <a:avLst/>
        </a:prstGeom>
        <a:noFill/>
        <a:ln w="9525">
          <a:noFill/>
          <a:miter lim="800000"/>
          <a:headEnd/>
          <a:tailEnd/>
        </a:ln>
      </xdr:spPr>
    </xdr:pic>
    <xdr:clientData/>
  </xdr:twoCellAnchor>
  <xdr:twoCellAnchor>
    <xdr:from>
      <xdr:col>27</xdr:col>
      <xdr:colOff>104775</xdr:colOff>
      <xdr:row>128</xdr:row>
      <xdr:rowOff>133350</xdr:rowOff>
    </xdr:from>
    <xdr:to>
      <xdr:col>27</xdr:col>
      <xdr:colOff>371475</xdr:colOff>
      <xdr:row>130</xdr:row>
      <xdr:rowOff>38100</xdr:rowOff>
    </xdr:to>
    <xdr:sp macro="" textlink="">
      <xdr:nvSpPr>
        <xdr:cNvPr id="1437" name="Text Box 534"/>
        <xdr:cNvSpPr txBox="1">
          <a:spLocks noChangeArrowheads="1"/>
        </xdr:cNvSpPr>
      </xdr:nvSpPr>
      <xdr:spPr bwMode="auto">
        <a:xfrm>
          <a:off x="11887200" y="21726525"/>
          <a:ext cx="266700" cy="228600"/>
        </a:xfrm>
        <a:prstGeom prst="rect">
          <a:avLst/>
        </a:prstGeom>
        <a:noFill/>
        <a:ln w="9525">
          <a:noFill/>
          <a:miter lim="800000"/>
          <a:headEnd/>
          <a:tailEnd/>
        </a:ln>
      </xdr:spPr>
    </xdr:sp>
    <xdr:clientData/>
  </xdr:twoCellAnchor>
  <xdr:twoCellAnchor editAs="oneCell">
    <xdr:from>
      <xdr:col>0</xdr:col>
      <xdr:colOff>209550</xdr:colOff>
      <xdr:row>291</xdr:row>
      <xdr:rowOff>47625</xdr:rowOff>
    </xdr:from>
    <xdr:to>
      <xdr:col>9</xdr:col>
      <xdr:colOff>457200</xdr:colOff>
      <xdr:row>323</xdr:row>
      <xdr:rowOff>47625</xdr:rowOff>
    </xdr:to>
    <xdr:pic>
      <xdr:nvPicPr>
        <xdr:cNvPr id="1438" name="Picture 624" descr="AAAAAA"/>
        <xdr:cNvPicPr>
          <a:picLocks noChangeAspect="1" noChangeArrowheads="1"/>
        </xdr:cNvPicPr>
      </xdr:nvPicPr>
      <xdr:blipFill>
        <a:blip xmlns:r="http://schemas.openxmlformats.org/officeDocument/2006/relationships" r:embed="rId7" cstate="print">
          <a:clrChange>
            <a:clrFrom>
              <a:srgbClr val="FEFEFE"/>
            </a:clrFrom>
            <a:clrTo>
              <a:srgbClr val="FEFEFE">
                <a:alpha val="0"/>
              </a:srgbClr>
            </a:clrTo>
          </a:clrChange>
        </a:blip>
        <a:srcRect/>
        <a:stretch>
          <a:fillRect/>
        </a:stretch>
      </xdr:blipFill>
      <xdr:spPr bwMode="auto">
        <a:xfrm>
          <a:off x="209550" y="48491775"/>
          <a:ext cx="5734050" cy="5181600"/>
        </a:xfrm>
        <a:prstGeom prst="rect">
          <a:avLst/>
        </a:prstGeom>
        <a:noFill/>
        <a:ln w="9525">
          <a:noFill/>
          <a:miter lim="800000"/>
          <a:headEnd/>
          <a:tailEnd/>
        </a:ln>
      </xdr:spPr>
    </xdr:pic>
    <xdr:clientData/>
  </xdr:twoCellAnchor>
  <xdr:twoCellAnchor editAs="oneCell">
    <xdr:from>
      <xdr:col>0</xdr:col>
      <xdr:colOff>0</xdr:colOff>
      <xdr:row>275</xdr:row>
      <xdr:rowOff>9525</xdr:rowOff>
    </xdr:from>
    <xdr:to>
      <xdr:col>2</xdr:col>
      <xdr:colOff>133350</xdr:colOff>
      <xdr:row>278</xdr:row>
      <xdr:rowOff>95250</xdr:rowOff>
    </xdr:to>
    <xdr:pic>
      <xdr:nvPicPr>
        <xdr:cNvPr id="1440" name="Picture 953"/>
        <xdr:cNvPicPr>
          <a:picLocks noChangeAspect="1" noChangeArrowheads="1"/>
        </xdr:cNvPicPr>
      </xdr:nvPicPr>
      <xdr:blipFill>
        <a:blip xmlns:r="http://schemas.openxmlformats.org/officeDocument/2006/relationships" r:embed="rId8" cstate="print"/>
        <a:srcRect/>
        <a:stretch>
          <a:fillRect/>
        </a:stretch>
      </xdr:blipFill>
      <xdr:spPr bwMode="auto">
        <a:xfrm>
          <a:off x="0" y="45862875"/>
          <a:ext cx="1352550" cy="571500"/>
        </a:xfrm>
        <a:prstGeom prst="rect">
          <a:avLst/>
        </a:prstGeom>
        <a:noFill/>
        <a:ln w="1">
          <a:noFill/>
          <a:miter lim="800000"/>
          <a:headEnd/>
          <a:tailEnd/>
        </a:ln>
      </xdr:spPr>
    </xdr:pic>
    <xdr:clientData/>
  </xdr:twoCellAnchor>
  <xdr:twoCellAnchor editAs="oneCell">
    <xdr:from>
      <xdr:col>0</xdr:col>
      <xdr:colOff>0</xdr:colOff>
      <xdr:row>330</xdr:row>
      <xdr:rowOff>9525</xdr:rowOff>
    </xdr:from>
    <xdr:to>
      <xdr:col>2</xdr:col>
      <xdr:colOff>133350</xdr:colOff>
      <xdr:row>333</xdr:row>
      <xdr:rowOff>95250</xdr:rowOff>
    </xdr:to>
    <xdr:pic>
      <xdr:nvPicPr>
        <xdr:cNvPr id="1441" name="Picture 953"/>
        <xdr:cNvPicPr>
          <a:picLocks noChangeAspect="1" noChangeArrowheads="1"/>
        </xdr:cNvPicPr>
      </xdr:nvPicPr>
      <xdr:blipFill>
        <a:blip xmlns:r="http://schemas.openxmlformats.org/officeDocument/2006/relationships" r:embed="rId8" cstate="print"/>
        <a:srcRect/>
        <a:stretch>
          <a:fillRect/>
        </a:stretch>
      </xdr:blipFill>
      <xdr:spPr bwMode="auto">
        <a:xfrm>
          <a:off x="0" y="54768750"/>
          <a:ext cx="1352550" cy="571500"/>
        </a:xfrm>
        <a:prstGeom prst="rect">
          <a:avLst/>
        </a:prstGeom>
        <a:noFill/>
        <a:ln w="1">
          <a:noFill/>
          <a:miter lim="800000"/>
          <a:headEnd/>
          <a:tailEnd/>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68" name="Group 67"/>
        <xdr:cNvGrpSpPr/>
      </xdr:nvGrpSpPr>
      <xdr:grpSpPr>
        <a:xfrm>
          <a:off x="40822" y="1267641"/>
          <a:ext cx="2525213" cy="630195"/>
          <a:chOff x="40822" y="1267641"/>
          <a:chExt cx="2570933" cy="630195"/>
        </a:xfrm>
      </xdr:grpSpPr>
      <xdr:pic>
        <xdr:nvPicPr>
          <xdr:cNvPr id="69" name="Picture 68">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 name="Picture 69"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61</xdr:row>
      <xdr:rowOff>40821</xdr:rowOff>
    </xdr:from>
    <xdr:to>
      <xdr:col>4</xdr:col>
      <xdr:colOff>66675</xdr:colOff>
      <xdr:row>64</xdr:row>
      <xdr:rowOff>145236</xdr:rowOff>
    </xdr:to>
    <xdr:grpSp>
      <xdr:nvGrpSpPr>
        <xdr:cNvPr id="71" name="Group 70"/>
        <xdr:cNvGrpSpPr/>
      </xdr:nvGrpSpPr>
      <xdr:grpSpPr>
        <a:xfrm>
          <a:off x="40822" y="10983141"/>
          <a:ext cx="2525213" cy="630195"/>
          <a:chOff x="40822" y="1267641"/>
          <a:chExt cx="2570933" cy="630195"/>
        </a:xfrm>
      </xdr:grpSpPr>
      <xdr:pic>
        <xdr:nvPicPr>
          <xdr:cNvPr id="72" name="Picture 71">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3" name="Picture 72"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115</xdr:row>
      <xdr:rowOff>40821</xdr:rowOff>
    </xdr:from>
    <xdr:to>
      <xdr:col>4</xdr:col>
      <xdr:colOff>66675</xdr:colOff>
      <xdr:row>118</xdr:row>
      <xdr:rowOff>145236</xdr:rowOff>
    </xdr:to>
    <xdr:grpSp>
      <xdr:nvGrpSpPr>
        <xdr:cNvPr id="74" name="Group 73"/>
        <xdr:cNvGrpSpPr/>
      </xdr:nvGrpSpPr>
      <xdr:grpSpPr>
        <a:xfrm>
          <a:off x="40822" y="20630061"/>
          <a:ext cx="2525213" cy="630195"/>
          <a:chOff x="40822" y="1267641"/>
          <a:chExt cx="2570933" cy="630195"/>
        </a:xfrm>
      </xdr:grpSpPr>
      <xdr:pic>
        <xdr:nvPicPr>
          <xdr:cNvPr id="75" name="Picture 74">
            <a:hlinkClick xmlns:r="http://schemas.openxmlformats.org/officeDocument/2006/relationships" r:id="rId9"/>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6" name="Picture 75" descr="PayPal - The safer, easier way to pay online!">
            <a:hlinkClick xmlns:r="http://schemas.openxmlformats.org/officeDocument/2006/relationships" r:id="rId11"/>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cols>
    <col min="1" max="1" width="8.6640625" customWidth="1"/>
  </cols>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85"/>
    <col min="3" max="3" width="10.6640625" style="85" bestFit="1" customWidth="1"/>
    <col min="4" max="11" width="9.109375" style="85"/>
    <col min="12" max="12" width="5.44140625" style="70" customWidth="1"/>
    <col min="13" max="17" width="5.33203125" style="106" customWidth="1"/>
    <col min="18" max="19" width="5.33203125" style="107" customWidth="1"/>
    <col min="20" max="25" width="9.109375" style="109"/>
    <col min="26" max="16384" width="9.109375" style="85"/>
  </cols>
  <sheetData>
    <row r="1" spans="1:25" s="70" customFormat="1" ht="13.8" x14ac:dyDescent="0.3">
      <c r="A1" s="66"/>
      <c r="B1" s="67" t="s">
        <v>26</v>
      </c>
      <c r="C1" s="68" t="s">
        <v>25</v>
      </c>
      <c r="D1" s="66"/>
      <c r="E1" s="66"/>
      <c r="F1" s="67" t="s">
        <v>63</v>
      </c>
      <c r="G1" s="69"/>
      <c r="H1" s="66"/>
      <c r="I1" s="66"/>
      <c r="J1" s="66"/>
      <c r="K1" s="66"/>
      <c r="M1" s="102"/>
      <c r="N1" s="102"/>
      <c r="O1" s="102"/>
      <c r="P1" s="102"/>
      <c r="Q1" s="102"/>
      <c r="R1" s="102"/>
      <c r="S1" s="102"/>
      <c r="T1" s="103"/>
      <c r="U1" s="103"/>
      <c r="V1" s="103"/>
      <c r="W1" s="104"/>
      <c r="X1" s="105"/>
      <c r="Y1" s="103"/>
    </row>
    <row r="2" spans="1:25" s="70" customFormat="1" ht="13.8" x14ac:dyDescent="0.3">
      <c r="A2" s="66"/>
      <c r="B2" s="67" t="s">
        <v>27</v>
      </c>
      <c r="C2" s="68" t="s">
        <v>28</v>
      </c>
      <c r="D2" s="66"/>
      <c r="E2" s="66"/>
      <c r="F2" s="67" t="s">
        <v>29</v>
      </c>
      <c r="G2" s="68"/>
      <c r="H2" s="66"/>
      <c r="I2" s="66"/>
      <c r="J2" s="66"/>
      <c r="K2" s="66"/>
      <c r="M2" s="102"/>
      <c r="N2" s="102"/>
      <c r="O2" s="102"/>
      <c r="P2" s="102"/>
      <c r="Q2" s="102"/>
      <c r="R2" s="102"/>
      <c r="S2" s="102"/>
      <c r="T2" s="103"/>
      <c r="U2" s="103"/>
      <c r="V2" s="103"/>
      <c r="W2" s="104"/>
      <c r="X2" s="105"/>
      <c r="Y2" s="103"/>
    </row>
    <row r="3" spans="1:25" s="70" customFormat="1" ht="13.8" x14ac:dyDescent="0.3">
      <c r="A3" s="66"/>
      <c r="B3" s="67" t="s">
        <v>0</v>
      </c>
      <c r="C3" s="75"/>
      <c r="D3" s="66"/>
      <c r="E3" s="66"/>
      <c r="F3" s="67" t="s">
        <v>14</v>
      </c>
      <c r="G3" s="68"/>
      <c r="H3" s="66"/>
      <c r="I3" s="66"/>
      <c r="J3" s="66"/>
      <c r="K3" s="66"/>
      <c r="M3" s="102"/>
      <c r="N3" s="102"/>
      <c r="O3" s="102"/>
      <c r="P3" s="102"/>
      <c r="Q3" s="102"/>
      <c r="R3" s="102"/>
      <c r="S3" s="102"/>
      <c r="T3" s="103"/>
      <c r="U3" s="103"/>
      <c r="V3" s="103"/>
      <c r="W3" s="104"/>
      <c r="X3" s="105"/>
      <c r="Y3" s="103"/>
    </row>
    <row r="4" spans="1:25" s="70" customFormat="1" ht="13.8" x14ac:dyDescent="0.3">
      <c r="A4" s="66"/>
      <c r="B4" s="67" t="s">
        <v>76</v>
      </c>
      <c r="C4" s="69"/>
      <c r="D4" s="66"/>
      <c r="E4" s="66"/>
      <c r="F4" s="67" t="s">
        <v>77</v>
      </c>
      <c r="G4" s="68" t="s">
        <v>78</v>
      </c>
      <c r="H4" s="66"/>
      <c r="I4" s="66"/>
      <c r="J4" s="66"/>
      <c r="K4" s="66"/>
      <c r="M4" s="102"/>
      <c r="N4" s="102"/>
      <c r="O4" s="102"/>
      <c r="P4" s="102"/>
      <c r="Q4" s="106"/>
      <c r="R4" s="107"/>
      <c r="S4" s="107"/>
      <c r="T4" s="103"/>
      <c r="U4" s="103"/>
      <c r="V4" s="103"/>
      <c r="W4" s="104"/>
      <c r="X4" s="105"/>
      <c r="Y4" s="103"/>
    </row>
    <row r="5" spans="1:25" s="70" customFormat="1" ht="13.8" x14ac:dyDescent="0.3">
      <c r="A5" s="66"/>
      <c r="B5" s="67" t="s">
        <v>79</v>
      </c>
      <c r="C5" s="69"/>
      <c r="D5" s="66"/>
      <c r="E5" s="67"/>
      <c r="F5" s="66"/>
      <c r="G5" s="66"/>
      <c r="H5" s="66"/>
      <c r="I5" s="66"/>
      <c r="J5" s="66"/>
      <c r="K5" s="66"/>
      <c r="M5" s="102"/>
      <c r="N5" s="102"/>
      <c r="O5" s="102"/>
      <c r="P5" s="102"/>
      <c r="Q5" s="106"/>
      <c r="R5" s="107"/>
      <c r="S5" s="107"/>
      <c r="T5" s="103"/>
      <c r="U5" s="103"/>
      <c r="V5" s="103"/>
      <c r="W5" s="104"/>
      <c r="X5" s="105"/>
      <c r="Y5" s="103"/>
    </row>
    <row r="6" spans="1:25" s="70" customFormat="1" ht="13.8" x14ac:dyDescent="0.3">
      <c r="A6" s="66"/>
      <c r="B6" s="66" t="s">
        <v>30</v>
      </c>
      <c r="C6" s="78"/>
      <c r="D6" s="66"/>
      <c r="E6" s="66"/>
      <c r="F6" s="66"/>
      <c r="G6" s="66"/>
      <c r="H6" s="66"/>
      <c r="I6" s="66"/>
      <c r="J6" s="66"/>
      <c r="K6" s="66"/>
      <c r="M6" s="102"/>
      <c r="N6" s="102"/>
      <c r="O6" s="102"/>
      <c r="P6" s="102"/>
      <c r="Q6" s="106"/>
      <c r="R6" s="107"/>
      <c r="S6" s="107"/>
      <c r="T6" s="103"/>
      <c r="U6" s="103"/>
      <c r="V6" s="103"/>
      <c r="W6" s="104"/>
      <c r="X6" s="105"/>
      <c r="Y6" s="103"/>
    </row>
    <row r="7" spans="1:25" s="70" customFormat="1" ht="13.8" x14ac:dyDescent="0.3">
      <c r="A7" s="66"/>
      <c r="B7" s="66"/>
      <c r="C7" s="66"/>
      <c r="D7" s="66"/>
      <c r="E7" s="66"/>
      <c r="F7" s="66"/>
      <c r="G7" s="66"/>
      <c r="H7" s="66"/>
      <c r="I7" s="66"/>
      <c r="J7" s="66"/>
      <c r="K7" s="66"/>
      <c r="M7" s="102"/>
      <c r="N7" s="102"/>
      <c r="O7" s="102"/>
      <c r="P7" s="102"/>
      <c r="Q7" s="106"/>
      <c r="R7" s="107"/>
      <c r="S7" s="107"/>
      <c r="T7" s="103"/>
      <c r="U7" s="103"/>
      <c r="V7" s="103"/>
      <c r="W7" s="104"/>
      <c r="X7" s="105"/>
      <c r="Y7" s="103"/>
    </row>
    <row r="8" spans="1:25" s="70" customFormat="1" ht="13.8" x14ac:dyDescent="0.3">
      <c r="A8" s="79"/>
      <c r="E8" s="72"/>
      <c r="F8" s="73"/>
      <c r="H8" s="80"/>
      <c r="I8" s="72"/>
      <c r="J8" s="81"/>
      <c r="K8" s="82"/>
      <c r="L8" s="83"/>
      <c r="M8" s="102"/>
      <c r="N8" s="102"/>
      <c r="O8" s="102"/>
      <c r="P8" s="102"/>
      <c r="Q8" s="106"/>
      <c r="R8" s="107"/>
      <c r="S8" s="107"/>
      <c r="T8" s="103"/>
      <c r="U8" s="103"/>
      <c r="V8" s="103"/>
      <c r="W8" s="103"/>
      <c r="X8" s="103"/>
      <c r="Y8" s="103"/>
    </row>
    <row r="9" spans="1:25" s="70" customFormat="1" ht="13.8" x14ac:dyDescent="0.3">
      <c r="E9" s="72"/>
      <c r="F9" s="80"/>
      <c r="H9" s="80"/>
      <c r="I9" s="72"/>
      <c r="J9" s="82"/>
      <c r="K9" s="82"/>
      <c r="L9" s="83"/>
      <c r="M9" s="102"/>
      <c r="N9" s="102"/>
      <c r="O9" s="102"/>
      <c r="P9" s="102"/>
      <c r="Q9" s="106"/>
      <c r="R9" s="107"/>
      <c r="S9" s="107"/>
      <c r="T9" s="103"/>
      <c r="U9" s="103"/>
      <c r="V9" s="103"/>
      <c r="W9" s="103"/>
      <c r="X9" s="103"/>
      <c r="Y9" s="103"/>
    </row>
    <row r="10" spans="1:25" s="70" customFormat="1" ht="13.8" x14ac:dyDescent="0.3">
      <c r="E10" s="72"/>
      <c r="F10" s="80"/>
      <c r="H10" s="80"/>
      <c r="I10" s="72"/>
      <c r="J10" s="73"/>
      <c r="K10" s="80"/>
      <c r="L10" s="83"/>
      <c r="M10" s="102"/>
      <c r="N10" s="102"/>
      <c r="O10" s="102"/>
      <c r="P10" s="102"/>
      <c r="Q10" s="106"/>
      <c r="R10" s="107"/>
      <c r="S10" s="107"/>
      <c r="T10" s="103"/>
      <c r="U10" s="103"/>
      <c r="V10" s="103"/>
      <c r="W10" s="103"/>
      <c r="X10" s="103"/>
      <c r="Y10" s="103"/>
    </row>
    <row r="11" spans="1:25" s="70" customFormat="1" ht="13.8" x14ac:dyDescent="0.3">
      <c r="E11" s="72"/>
      <c r="F11" s="80"/>
      <c r="I11" s="84"/>
      <c r="J11" s="73"/>
      <c r="M11" s="102"/>
      <c r="N11" s="102"/>
      <c r="O11" s="102"/>
      <c r="P11" s="102"/>
      <c r="Q11" s="102"/>
      <c r="R11" s="102"/>
      <c r="S11" s="102"/>
      <c r="T11" s="103"/>
      <c r="U11" s="103"/>
      <c r="V11" s="103"/>
      <c r="W11" s="103"/>
      <c r="X11" s="103"/>
      <c r="Y11" s="103"/>
    </row>
    <row r="12" spans="1:25" x14ac:dyDescent="0.3">
      <c r="C12" s="86" t="str">
        <f>G4</f>
        <v>IMPORTANT INFORMATION</v>
      </c>
      <c r="M12" s="102"/>
      <c r="N12" s="102"/>
      <c r="O12" s="102"/>
      <c r="P12" s="102"/>
      <c r="Q12" s="108"/>
      <c r="R12" s="108"/>
      <c r="S12" s="108"/>
    </row>
    <row r="13" spans="1:25" s="70" customFormat="1" ht="13.8" x14ac:dyDescent="0.3">
      <c r="M13" s="102"/>
      <c r="N13" s="102"/>
      <c r="O13" s="102"/>
      <c r="P13" s="102"/>
      <c r="Q13" s="102"/>
      <c r="R13" s="102"/>
      <c r="S13" s="102"/>
      <c r="T13" s="103"/>
      <c r="U13" s="103"/>
      <c r="V13" s="103"/>
      <c r="W13" s="103"/>
      <c r="X13" s="103"/>
      <c r="Y13" s="103"/>
    </row>
    <row r="14" spans="1:25" s="70" customFormat="1" ht="13.8" x14ac:dyDescent="0.3">
      <c r="B14" s="87" t="s">
        <v>83</v>
      </c>
      <c r="M14" s="102"/>
      <c r="N14" s="102"/>
      <c r="O14" s="102"/>
      <c r="P14" s="102"/>
      <c r="Q14" s="102"/>
      <c r="R14" s="102"/>
      <c r="S14" s="102"/>
      <c r="T14" s="103"/>
      <c r="U14" s="103"/>
      <c r="V14" s="103"/>
      <c r="W14" s="103"/>
      <c r="X14" s="103"/>
      <c r="Y14" s="103"/>
    </row>
    <row r="15" spans="1:25" s="70" customFormat="1" ht="13.8" x14ac:dyDescent="0.3">
      <c r="A15" s="88"/>
      <c r="K15" s="88"/>
      <c r="M15" s="106"/>
      <c r="N15" s="106"/>
      <c r="O15" s="106"/>
      <c r="P15" s="106"/>
      <c r="Q15" s="106"/>
      <c r="R15" s="107"/>
      <c r="S15" s="107"/>
      <c r="T15" s="103"/>
      <c r="U15" s="103"/>
      <c r="V15" s="103"/>
      <c r="W15" s="103"/>
      <c r="X15" s="103"/>
      <c r="Y15" s="103"/>
    </row>
    <row r="16" spans="1:25" s="70" customFormat="1" ht="12.75" customHeight="1" x14ac:dyDescent="0.3">
      <c r="B16" s="115" t="s">
        <v>91</v>
      </c>
      <c r="C16" s="115"/>
      <c r="D16" s="115"/>
      <c r="E16" s="115"/>
      <c r="F16" s="115"/>
      <c r="G16" s="115"/>
      <c r="H16" s="115"/>
      <c r="I16" s="115"/>
      <c r="J16" s="115"/>
      <c r="M16" s="106"/>
      <c r="N16" s="106"/>
      <c r="O16" s="106"/>
      <c r="P16" s="106"/>
      <c r="Q16" s="106"/>
      <c r="R16" s="107"/>
      <c r="S16" s="107"/>
      <c r="T16" s="103"/>
      <c r="U16" s="103"/>
      <c r="V16" s="103"/>
      <c r="W16" s="103"/>
      <c r="X16" s="103"/>
      <c r="Y16" s="103"/>
    </row>
    <row r="17" spans="1:25" s="70" customFormat="1" ht="13.8" x14ac:dyDescent="0.3">
      <c r="B17" s="115"/>
      <c r="C17" s="115"/>
      <c r="D17" s="115"/>
      <c r="E17" s="115"/>
      <c r="F17" s="115"/>
      <c r="G17" s="115"/>
      <c r="H17" s="115"/>
      <c r="I17" s="115"/>
      <c r="J17" s="115"/>
      <c r="M17" s="106"/>
      <c r="N17" s="106"/>
      <c r="O17" s="106"/>
      <c r="P17" s="106"/>
      <c r="Q17" s="106"/>
      <c r="R17" s="107"/>
      <c r="S17" s="107"/>
      <c r="T17" s="103"/>
      <c r="U17" s="103"/>
      <c r="V17" s="103"/>
      <c r="W17" s="103"/>
      <c r="X17" s="103"/>
      <c r="Y17" s="103"/>
    </row>
    <row r="18" spans="1:25" s="70" customFormat="1" ht="13.8" x14ac:dyDescent="0.3">
      <c r="B18" s="115"/>
      <c r="C18" s="115"/>
      <c r="D18" s="115"/>
      <c r="E18" s="115"/>
      <c r="F18" s="115"/>
      <c r="G18" s="115"/>
      <c r="H18" s="115"/>
      <c r="I18" s="115"/>
      <c r="J18" s="115"/>
      <c r="M18" s="106"/>
      <c r="N18" s="106"/>
      <c r="O18" s="106"/>
      <c r="P18" s="106"/>
      <c r="Q18" s="106"/>
      <c r="R18" s="107"/>
      <c r="S18" s="107"/>
      <c r="T18" s="103"/>
      <c r="U18" s="103"/>
      <c r="V18" s="103"/>
      <c r="W18" s="103"/>
      <c r="X18" s="103"/>
      <c r="Y18" s="103"/>
    </row>
    <row r="19" spans="1:25" s="70" customFormat="1" ht="13.8" x14ac:dyDescent="0.3">
      <c r="B19" s="115"/>
      <c r="C19" s="115"/>
      <c r="D19" s="115"/>
      <c r="E19" s="115"/>
      <c r="F19" s="115"/>
      <c r="G19" s="115"/>
      <c r="H19" s="115"/>
      <c r="I19" s="115"/>
      <c r="J19" s="115"/>
      <c r="M19" s="106"/>
      <c r="N19" s="106"/>
      <c r="O19" s="106"/>
      <c r="P19" s="106"/>
      <c r="Q19" s="106"/>
      <c r="R19" s="107"/>
      <c r="S19" s="107"/>
      <c r="T19" s="103"/>
      <c r="U19" s="103"/>
      <c r="V19" s="103"/>
      <c r="W19" s="103"/>
      <c r="X19" s="103"/>
      <c r="Y19" s="103"/>
    </row>
    <row r="20" spans="1:25" s="70" customFormat="1" ht="12.75" customHeight="1" x14ac:dyDescent="0.3">
      <c r="A20" s="88"/>
      <c r="B20" s="89" t="s">
        <v>89</v>
      </c>
      <c r="C20" s="88"/>
      <c r="D20" s="88"/>
      <c r="E20" s="88"/>
      <c r="F20" s="88"/>
      <c r="G20" s="88"/>
      <c r="H20" s="88"/>
      <c r="I20" s="88"/>
      <c r="J20" s="88"/>
      <c r="K20" s="88"/>
      <c r="M20" s="106"/>
      <c r="N20" s="106"/>
      <c r="O20" s="106"/>
      <c r="P20" s="106"/>
      <c r="Q20" s="106"/>
      <c r="R20" s="107"/>
      <c r="S20" s="107"/>
      <c r="T20" s="103"/>
      <c r="U20" s="103"/>
      <c r="V20" s="103"/>
      <c r="W20" s="103"/>
      <c r="X20" s="103"/>
      <c r="Y20" s="103"/>
    </row>
    <row r="21" spans="1:25" s="70" customFormat="1" ht="13.8" x14ac:dyDescent="0.3">
      <c r="A21" s="88"/>
      <c r="B21" s="89"/>
      <c r="C21" s="88"/>
      <c r="D21" s="88"/>
      <c r="E21" s="88"/>
      <c r="F21" s="88"/>
      <c r="G21" s="88"/>
      <c r="H21" s="88"/>
      <c r="I21" s="88"/>
      <c r="J21" s="88"/>
      <c r="K21" s="88"/>
      <c r="M21" s="106"/>
      <c r="N21" s="106"/>
      <c r="O21" s="106"/>
      <c r="P21" s="106"/>
      <c r="Q21" s="106"/>
      <c r="R21" s="107"/>
      <c r="S21" s="107"/>
      <c r="T21" s="103"/>
      <c r="U21" s="103"/>
      <c r="V21" s="103"/>
      <c r="W21" s="103"/>
      <c r="X21" s="103"/>
      <c r="Y21" s="103"/>
    </row>
    <row r="22" spans="1:25" s="70" customFormat="1" ht="13.8" x14ac:dyDescent="0.3">
      <c r="A22" s="88"/>
      <c r="B22" s="115" t="s">
        <v>92</v>
      </c>
      <c r="C22" s="115"/>
      <c r="D22" s="115"/>
      <c r="E22" s="115"/>
      <c r="F22" s="115"/>
      <c r="G22" s="115"/>
      <c r="H22" s="115"/>
      <c r="I22" s="115"/>
      <c r="J22" s="115"/>
      <c r="K22" s="88"/>
      <c r="M22" s="106"/>
      <c r="N22" s="106"/>
      <c r="O22" s="106"/>
      <c r="P22" s="106"/>
      <c r="Q22" s="106"/>
      <c r="R22" s="107"/>
      <c r="S22" s="107"/>
      <c r="T22" s="103"/>
      <c r="U22" s="103"/>
      <c r="V22" s="103"/>
      <c r="W22" s="103"/>
      <c r="X22" s="103"/>
      <c r="Y22" s="103"/>
    </row>
    <row r="23" spans="1:25" s="70" customFormat="1" ht="13.8" x14ac:dyDescent="0.3">
      <c r="A23" s="88"/>
      <c r="B23" s="115"/>
      <c r="C23" s="115"/>
      <c r="D23" s="115"/>
      <c r="E23" s="115"/>
      <c r="F23" s="115"/>
      <c r="G23" s="115"/>
      <c r="H23" s="115"/>
      <c r="I23" s="115"/>
      <c r="J23" s="115"/>
      <c r="K23" s="88"/>
      <c r="M23" s="106"/>
      <c r="N23" s="106"/>
      <c r="O23" s="106"/>
      <c r="P23" s="106"/>
      <c r="Q23" s="106"/>
      <c r="R23" s="107"/>
      <c r="S23" s="110"/>
      <c r="T23" s="103"/>
      <c r="U23" s="103"/>
      <c r="V23" s="103"/>
      <c r="W23" s="103"/>
      <c r="X23" s="103"/>
      <c r="Y23" s="103"/>
    </row>
    <row r="24" spans="1:25" s="70" customFormat="1" ht="13.8" x14ac:dyDescent="0.3">
      <c r="A24" s="88"/>
      <c r="B24" s="115"/>
      <c r="C24" s="115"/>
      <c r="D24" s="115"/>
      <c r="E24" s="115"/>
      <c r="F24" s="115"/>
      <c r="G24" s="115"/>
      <c r="H24" s="115"/>
      <c r="I24" s="115"/>
      <c r="J24" s="115"/>
      <c r="K24" s="88"/>
      <c r="M24" s="106"/>
      <c r="N24" s="106"/>
      <c r="O24" s="106"/>
      <c r="P24" s="106"/>
      <c r="Q24" s="106"/>
      <c r="R24" s="107"/>
      <c r="S24" s="110"/>
      <c r="T24" s="103"/>
      <c r="U24" s="103"/>
      <c r="V24" s="103"/>
      <c r="W24" s="103"/>
      <c r="X24" s="103"/>
      <c r="Y24" s="103"/>
    </row>
    <row r="25" spans="1:25" s="70" customFormat="1" ht="12.75" customHeight="1" x14ac:dyDescent="0.3">
      <c r="A25" s="88"/>
      <c r="B25" s="112"/>
      <c r="C25" s="112"/>
      <c r="D25" s="112"/>
      <c r="E25" s="112"/>
      <c r="F25" s="119" t="s">
        <v>102</v>
      </c>
      <c r="G25" s="112"/>
      <c r="H25" s="112"/>
      <c r="I25" s="112"/>
      <c r="J25" s="112"/>
      <c r="K25" s="88"/>
      <c r="M25" s="106"/>
      <c r="N25" s="106"/>
      <c r="O25" s="106"/>
      <c r="P25" s="106"/>
      <c r="Q25" s="106"/>
      <c r="R25" s="107"/>
      <c r="S25" s="107"/>
      <c r="T25" s="103"/>
      <c r="U25" s="103"/>
      <c r="V25" s="103"/>
      <c r="W25" s="103"/>
      <c r="X25" s="103"/>
      <c r="Y25" s="103"/>
    </row>
    <row r="26" spans="1:25" s="70" customFormat="1" ht="13.8" x14ac:dyDescent="0.3">
      <c r="A26" s="88"/>
      <c r="B26" s="115" t="s">
        <v>93</v>
      </c>
      <c r="C26" s="115"/>
      <c r="D26" s="115"/>
      <c r="E26" s="115"/>
      <c r="F26" s="115"/>
      <c r="G26" s="115"/>
      <c r="H26" s="115"/>
      <c r="I26" s="115"/>
      <c r="J26" s="115"/>
      <c r="K26" s="88"/>
      <c r="M26" s="106"/>
      <c r="N26" s="106"/>
      <c r="O26" s="106"/>
      <c r="P26" s="106"/>
      <c r="Q26" s="106"/>
      <c r="R26" s="107"/>
      <c r="S26" s="107"/>
      <c r="T26" s="103"/>
      <c r="U26" s="103"/>
      <c r="V26" s="103"/>
      <c r="W26" s="103"/>
      <c r="X26" s="103"/>
      <c r="Y26" s="103"/>
    </row>
    <row r="27" spans="1:25" s="70" customFormat="1" ht="13.8" x14ac:dyDescent="0.3">
      <c r="A27" s="88"/>
      <c r="B27" s="115"/>
      <c r="C27" s="115"/>
      <c r="D27" s="115"/>
      <c r="E27" s="115"/>
      <c r="F27" s="115"/>
      <c r="G27" s="115"/>
      <c r="H27" s="115"/>
      <c r="I27" s="115"/>
      <c r="J27" s="115"/>
      <c r="K27" s="88"/>
      <c r="M27" s="106"/>
      <c r="N27" s="106"/>
      <c r="O27" s="106"/>
      <c r="P27" s="106"/>
      <c r="Q27" s="106"/>
      <c r="R27" s="107"/>
      <c r="S27" s="107"/>
      <c r="T27" s="103"/>
      <c r="U27" s="103"/>
      <c r="V27" s="103"/>
      <c r="W27" s="103"/>
      <c r="X27" s="103"/>
      <c r="Y27" s="103"/>
    </row>
    <row r="28" spans="1:25" s="70" customFormat="1" ht="13.8" x14ac:dyDescent="0.3">
      <c r="A28" s="88"/>
      <c r="B28" s="112"/>
      <c r="C28" s="112"/>
      <c r="D28" s="112"/>
      <c r="E28" s="112"/>
      <c r="F28" s="112"/>
      <c r="G28" s="112"/>
      <c r="H28" s="112"/>
      <c r="I28" s="112"/>
      <c r="J28" s="112"/>
      <c r="K28" s="88"/>
      <c r="M28" s="106"/>
      <c r="N28" s="106"/>
      <c r="O28" s="106"/>
      <c r="P28" s="106"/>
      <c r="Q28" s="106"/>
      <c r="R28" s="107"/>
      <c r="S28" s="107"/>
      <c r="T28" s="103"/>
      <c r="U28" s="103"/>
      <c r="V28" s="103"/>
      <c r="W28" s="103"/>
      <c r="X28" s="103"/>
      <c r="Y28" s="103"/>
    </row>
    <row r="29" spans="1:25" s="70" customFormat="1" ht="13.8" x14ac:dyDescent="0.3">
      <c r="A29" s="88"/>
      <c r="B29" s="115" t="s">
        <v>94</v>
      </c>
      <c r="C29" s="115"/>
      <c r="D29" s="115"/>
      <c r="E29" s="115"/>
      <c r="F29" s="115"/>
      <c r="G29" s="115"/>
      <c r="H29" s="115"/>
      <c r="I29" s="115"/>
      <c r="J29" s="115"/>
      <c r="K29" s="88"/>
      <c r="M29" s="106"/>
      <c r="N29" s="106"/>
      <c r="O29" s="106"/>
      <c r="P29" s="106"/>
      <c r="Q29" s="106"/>
      <c r="R29" s="107"/>
      <c r="S29" s="107"/>
      <c r="T29" s="103"/>
      <c r="U29" s="103"/>
      <c r="V29" s="103"/>
      <c r="W29" s="103"/>
      <c r="X29" s="103"/>
      <c r="Y29" s="103"/>
    </row>
    <row r="30" spans="1:25" s="70" customFormat="1" ht="13.8" x14ac:dyDescent="0.3">
      <c r="A30" s="88"/>
      <c r="B30" s="115"/>
      <c r="C30" s="115"/>
      <c r="D30" s="115"/>
      <c r="E30" s="115"/>
      <c r="F30" s="115"/>
      <c r="G30" s="115"/>
      <c r="H30" s="115"/>
      <c r="I30" s="115"/>
      <c r="J30" s="115"/>
      <c r="K30" s="88"/>
      <c r="M30" s="106"/>
      <c r="N30" s="106"/>
      <c r="O30" s="106"/>
      <c r="P30" s="106"/>
      <c r="Q30" s="106"/>
      <c r="R30" s="107"/>
      <c r="S30" s="107"/>
      <c r="T30" s="103"/>
      <c r="U30" s="103"/>
      <c r="V30" s="103"/>
      <c r="W30" s="103"/>
      <c r="X30" s="103"/>
      <c r="Y30" s="103"/>
    </row>
    <row r="31" spans="1:25" s="70" customFormat="1" ht="12.75" customHeight="1" x14ac:dyDescent="0.3">
      <c r="A31" s="88"/>
      <c r="B31" s="115"/>
      <c r="C31" s="115"/>
      <c r="D31" s="115"/>
      <c r="E31" s="115"/>
      <c r="F31" s="115"/>
      <c r="G31" s="115"/>
      <c r="H31" s="115"/>
      <c r="I31" s="115"/>
      <c r="J31" s="115"/>
      <c r="K31" s="88"/>
      <c r="M31" s="106"/>
      <c r="N31" s="106"/>
      <c r="O31" s="106"/>
      <c r="P31" s="106"/>
      <c r="Q31" s="106"/>
      <c r="R31" s="107"/>
      <c r="S31" s="107"/>
      <c r="T31" s="103"/>
      <c r="U31" s="103"/>
      <c r="V31" s="103"/>
      <c r="W31" s="103"/>
      <c r="X31" s="103"/>
      <c r="Y31" s="103"/>
    </row>
    <row r="32" spans="1:25" s="70" customFormat="1" ht="13.8" x14ac:dyDescent="0.3">
      <c r="A32" s="88"/>
      <c r="B32" s="115"/>
      <c r="C32" s="115"/>
      <c r="D32" s="115"/>
      <c r="E32" s="115"/>
      <c r="F32" s="115"/>
      <c r="G32" s="115"/>
      <c r="H32" s="115"/>
      <c r="I32" s="115"/>
      <c r="J32" s="115"/>
      <c r="K32" s="88"/>
      <c r="M32" s="106"/>
      <c r="N32" s="106"/>
      <c r="O32" s="106"/>
      <c r="P32" s="106"/>
      <c r="Q32" s="106"/>
      <c r="R32" s="107"/>
      <c r="S32" s="107"/>
      <c r="T32" s="103"/>
      <c r="U32" s="103"/>
      <c r="V32" s="103"/>
      <c r="W32" s="103"/>
      <c r="X32" s="103"/>
      <c r="Y32" s="103"/>
    </row>
    <row r="33" spans="1:25" s="70" customFormat="1" ht="12.75" customHeight="1" x14ac:dyDescent="0.3">
      <c r="A33" s="88"/>
      <c r="B33" s="115"/>
      <c r="C33" s="115"/>
      <c r="D33" s="115"/>
      <c r="E33" s="115"/>
      <c r="F33" s="115"/>
      <c r="G33" s="115"/>
      <c r="H33" s="115"/>
      <c r="I33" s="115"/>
      <c r="J33" s="115"/>
      <c r="K33" s="88"/>
      <c r="M33" s="106"/>
      <c r="N33" s="106"/>
      <c r="O33" s="106"/>
      <c r="P33" s="106"/>
      <c r="Q33" s="106"/>
      <c r="R33" s="107"/>
      <c r="S33" s="107"/>
      <c r="T33" s="103"/>
      <c r="U33" s="103"/>
      <c r="V33" s="103"/>
      <c r="W33" s="103"/>
      <c r="X33" s="103"/>
      <c r="Y33" s="103"/>
    </row>
    <row r="34" spans="1:25" s="70" customFormat="1" ht="13.8" x14ac:dyDescent="0.3">
      <c r="A34" s="88"/>
      <c r="B34" s="112"/>
      <c r="C34" s="112"/>
      <c r="D34" s="117" t="s">
        <v>84</v>
      </c>
      <c r="E34" s="117"/>
      <c r="F34" s="117"/>
      <c r="G34" s="117"/>
      <c r="H34" s="117"/>
      <c r="I34" s="112"/>
      <c r="J34" s="112"/>
      <c r="K34" s="88"/>
      <c r="M34" s="106"/>
      <c r="N34" s="106"/>
      <c r="O34" s="106"/>
      <c r="P34" s="106"/>
      <c r="Q34" s="106"/>
      <c r="R34" s="107"/>
      <c r="S34" s="110"/>
      <c r="T34" s="103"/>
      <c r="U34" s="103"/>
      <c r="V34" s="103"/>
      <c r="W34" s="103"/>
      <c r="X34" s="103"/>
      <c r="Y34" s="103"/>
    </row>
    <row r="35" spans="1:25" s="70" customFormat="1" ht="13.8" x14ac:dyDescent="0.3">
      <c r="A35" s="88"/>
      <c r="B35" s="88"/>
      <c r="C35" s="88"/>
      <c r="I35" s="88"/>
      <c r="J35" s="88"/>
      <c r="K35" s="88"/>
      <c r="M35" s="106"/>
      <c r="N35" s="106"/>
      <c r="O35" s="106"/>
      <c r="P35" s="106"/>
      <c r="Q35" s="106"/>
      <c r="R35" s="107"/>
      <c r="S35" s="110"/>
      <c r="T35" s="103"/>
      <c r="U35" s="103"/>
      <c r="V35" s="103"/>
      <c r="W35" s="103"/>
      <c r="X35" s="103"/>
      <c r="Y35" s="103"/>
    </row>
    <row r="36" spans="1:25" s="70" customFormat="1" ht="12.75" customHeight="1" x14ac:dyDescent="0.3">
      <c r="A36" s="88"/>
      <c r="B36" s="89" t="s">
        <v>85</v>
      </c>
      <c r="C36" s="88"/>
      <c r="D36" s="88"/>
      <c r="E36" s="88"/>
      <c r="F36" s="113"/>
      <c r="G36" s="88"/>
      <c r="H36" s="88"/>
      <c r="I36" s="88"/>
      <c r="J36" s="88"/>
      <c r="K36" s="88"/>
      <c r="M36" s="106"/>
      <c r="N36" s="106"/>
      <c r="O36" s="106"/>
      <c r="P36" s="106"/>
      <c r="Q36" s="106"/>
      <c r="R36" s="107"/>
      <c r="S36" s="107"/>
      <c r="T36" s="103"/>
      <c r="U36" s="103"/>
      <c r="V36" s="103"/>
      <c r="W36" s="103"/>
      <c r="X36" s="103"/>
      <c r="Y36" s="103"/>
    </row>
    <row r="37" spans="1:25" s="70" customFormat="1" ht="13.8" x14ac:dyDescent="0.3">
      <c r="A37" s="88"/>
      <c r="B37" s="89"/>
      <c r="C37" s="88"/>
      <c r="D37" s="88"/>
      <c r="E37" s="88"/>
      <c r="F37" s="113"/>
      <c r="G37" s="88"/>
      <c r="H37" s="88"/>
      <c r="I37" s="88"/>
      <c r="J37" s="88"/>
      <c r="K37" s="88"/>
      <c r="M37" s="106"/>
      <c r="N37" s="106"/>
      <c r="O37" s="106"/>
      <c r="P37" s="106"/>
      <c r="Q37" s="106"/>
      <c r="R37" s="107"/>
      <c r="S37" s="107"/>
      <c r="T37" s="103"/>
      <c r="U37" s="103"/>
      <c r="V37" s="103"/>
      <c r="W37" s="103"/>
      <c r="X37" s="103"/>
      <c r="Y37" s="103"/>
    </row>
    <row r="38" spans="1:25" s="70" customFormat="1" ht="13.8" x14ac:dyDescent="0.3">
      <c r="A38" s="88"/>
      <c r="B38" s="115" t="s">
        <v>95</v>
      </c>
      <c r="C38" s="115"/>
      <c r="D38" s="115"/>
      <c r="E38" s="115"/>
      <c r="F38" s="115"/>
      <c r="G38" s="115"/>
      <c r="H38" s="115"/>
      <c r="I38" s="115"/>
      <c r="J38" s="115"/>
      <c r="K38" s="88"/>
      <c r="M38" s="106"/>
      <c r="N38" s="106"/>
      <c r="O38" s="106"/>
      <c r="P38" s="106"/>
      <c r="Q38" s="106"/>
      <c r="R38" s="107"/>
      <c r="S38" s="107"/>
      <c r="T38" s="103"/>
      <c r="U38" s="103"/>
      <c r="V38" s="103"/>
      <c r="W38" s="103"/>
      <c r="X38" s="103"/>
      <c r="Y38" s="103"/>
    </row>
    <row r="39" spans="1:25" s="70" customFormat="1" ht="13.8" x14ac:dyDescent="0.3">
      <c r="A39" s="88"/>
      <c r="B39" s="115"/>
      <c r="C39" s="115"/>
      <c r="D39" s="115"/>
      <c r="E39" s="115"/>
      <c r="F39" s="115"/>
      <c r="G39" s="115"/>
      <c r="H39" s="115"/>
      <c r="I39" s="115"/>
      <c r="J39" s="115"/>
      <c r="K39" s="88"/>
      <c r="M39" s="106"/>
      <c r="N39" s="106"/>
      <c r="O39" s="106"/>
      <c r="P39" s="106"/>
      <c r="Q39" s="106"/>
      <c r="R39" s="107"/>
      <c r="S39" s="107"/>
      <c r="T39" s="103"/>
      <c r="U39" s="103"/>
      <c r="V39" s="103"/>
      <c r="W39" s="103"/>
      <c r="X39" s="103"/>
      <c r="Y39" s="103"/>
    </row>
    <row r="40" spans="1:25" s="70" customFormat="1" ht="13.8" x14ac:dyDescent="0.3">
      <c r="A40" s="88"/>
      <c r="B40" s="112"/>
      <c r="C40" s="112"/>
      <c r="D40" s="112"/>
      <c r="E40" s="112"/>
      <c r="F40" s="112"/>
      <c r="G40" s="112"/>
      <c r="H40" s="112"/>
      <c r="I40" s="112"/>
      <c r="J40" s="112"/>
      <c r="K40" s="88"/>
      <c r="M40" s="106"/>
      <c r="N40" s="106"/>
      <c r="O40" s="106"/>
      <c r="P40" s="106"/>
      <c r="Q40" s="106"/>
      <c r="R40" s="107"/>
      <c r="S40" s="107"/>
      <c r="T40" s="103"/>
      <c r="U40" s="103"/>
      <c r="V40" s="103"/>
      <c r="W40" s="103"/>
      <c r="X40" s="103"/>
      <c r="Y40" s="103"/>
    </row>
    <row r="41" spans="1:25" s="70" customFormat="1" ht="13.8" x14ac:dyDescent="0.3">
      <c r="A41" s="88"/>
      <c r="B41" s="115" t="s">
        <v>96</v>
      </c>
      <c r="C41" s="115"/>
      <c r="D41" s="115"/>
      <c r="E41" s="115"/>
      <c r="F41" s="115"/>
      <c r="G41" s="115"/>
      <c r="H41" s="115"/>
      <c r="I41" s="115"/>
      <c r="J41" s="115"/>
      <c r="K41" s="88"/>
      <c r="M41" s="106"/>
      <c r="N41" s="106"/>
      <c r="O41" s="106"/>
      <c r="P41" s="106"/>
      <c r="Q41" s="106"/>
      <c r="R41" s="107"/>
      <c r="S41" s="107"/>
      <c r="T41" s="103"/>
      <c r="U41" s="103"/>
      <c r="V41" s="103"/>
      <c r="W41" s="103"/>
      <c r="X41" s="103"/>
      <c r="Y41" s="103"/>
    </row>
    <row r="42" spans="1:25" s="70" customFormat="1" ht="13.8" x14ac:dyDescent="0.3">
      <c r="A42" s="88"/>
      <c r="B42" s="115"/>
      <c r="C42" s="115"/>
      <c r="D42" s="115"/>
      <c r="E42" s="115"/>
      <c r="F42" s="115"/>
      <c r="G42" s="115"/>
      <c r="H42" s="115"/>
      <c r="I42" s="115"/>
      <c r="J42" s="115"/>
      <c r="K42" s="88"/>
      <c r="M42" s="106"/>
      <c r="N42" s="106"/>
      <c r="O42" s="106"/>
      <c r="P42" s="106"/>
      <c r="Q42" s="106"/>
      <c r="R42" s="107"/>
      <c r="S42" s="107"/>
      <c r="T42" s="103"/>
      <c r="U42" s="103"/>
      <c r="V42" s="103"/>
      <c r="W42" s="103"/>
      <c r="X42" s="103"/>
      <c r="Y42" s="103"/>
    </row>
    <row r="43" spans="1:25" s="70" customFormat="1" ht="13.8" x14ac:dyDescent="0.3">
      <c r="A43" s="88"/>
      <c r="B43" s="115"/>
      <c r="C43" s="115"/>
      <c r="D43" s="115"/>
      <c r="E43" s="115"/>
      <c r="F43" s="115"/>
      <c r="G43" s="115"/>
      <c r="H43" s="115"/>
      <c r="I43" s="115"/>
      <c r="J43" s="115"/>
      <c r="K43" s="88"/>
      <c r="M43" s="106"/>
      <c r="N43" s="106"/>
      <c r="O43" s="106"/>
      <c r="P43" s="106"/>
      <c r="Q43" s="106"/>
      <c r="R43" s="107"/>
      <c r="S43" s="107"/>
      <c r="T43" s="103"/>
      <c r="U43" s="103"/>
      <c r="V43" s="103"/>
      <c r="W43" s="103"/>
      <c r="X43" s="103"/>
      <c r="Y43" s="103"/>
    </row>
    <row r="44" spans="1:25" s="70" customFormat="1" ht="13.8" x14ac:dyDescent="0.3">
      <c r="A44" s="88"/>
      <c r="B44" s="112"/>
      <c r="C44" s="112"/>
      <c r="D44" s="112"/>
      <c r="E44" s="112"/>
      <c r="F44" s="112"/>
      <c r="G44" s="112"/>
      <c r="H44" s="112"/>
      <c r="I44" s="112"/>
      <c r="J44" s="112"/>
      <c r="K44" s="88"/>
      <c r="M44" s="106"/>
      <c r="N44" s="106"/>
      <c r="O44" s="106"/>
      <c r="P44" s="106"/>
      <c r="Q44" s="106"/>
      <c r="R44" s="107"/>
      <c r="S44" s="107"/>
      <c r="T44" s="103"/>
      <c r="U44" s="103"/>
      <c r="V44" s="103"/>
      <c r="W44" s="103"/>
      <c r="X44" s="103"/>
      <c r="Y44" s="103"/>
    </row>
    <row r="45" spans="1:25" s="70" customFormat="1" ht="12.75" customHeight="1" x14ac:dyDescent="0.3">
      <c r="A45" s="88"/>
      <c r="B45" s="115" t="s">
        <v>90</v>
      </c>
      <c r="C45" s="115"/>
      <c r="D45" s="115"/>
      <c r="E45" s="115"/>
      <c r="F45" s="115"/>
      <c r="G45" s="115"/>
      <c r="H45" s="115"/>
      <c r="I45" s="115"/>
      <c r="J45" s="115"/>
      <c r="K45" s="88"/>
      <c r="M45" s="106"/>
      <c r="N45" s="106"/>
      <c r="O45" s="106"/>
      <c r="P45" s="106"/>
      <c r="Q45" s="106"/>
      <c r="R45" s="107"/>
      <c r="S45" s="107"/>
      <c r="T45" s="103"/>
      <c r="U45" s="103"/>
      <c r="V45" s="103"/>
      <c r="W45" s="103"/>
      <c r="X45" s="103"/>
      <c r="Y45" s="103"/>
    </row>
    <row r="46" spans="1:25" s="70" customFormat="1" ht="13.8" x14ac:dyDescent="0.3">
      <c r="A46" s="88"/>
      <c r="B46" s="115"/>
      <c r="C46" s="115"/>
      <c r="D46" s="115"/>
      <c r="E46" s="115"/>
      <c r="F46" s="115"/>
      <c r="G46" s="115"/>
      <c r="H46" s="115"/>
      <c r="I46" s="115"/>
      <c r="J46" s="115"/>
      <c r="K46" s="88"/>
      <c r="M46" s="106"/>
      <c r="N46" s="106"/>
      <c r="O46" s="106"/>
      <c r="P46" s="106"/>
      <c r="Q46" s="106"/>
      <c r="R46" s="107"/>
      <c r="S46" s="107"/>
      <c r="T46" s="103"/>
      <c r="U46" s="103"/>
      <c r="V46" s="103"/>
      <c r="W46" s="103"/>
      <c r="X46" s="103"/>
      <c r="Y46" s="103"/>
    </row>
    <row r="47" spans="1:25" s="70" customFormat="1" ht="13.8" x14ac:dyDescent="0.3">
      <c r="A47" s="88"/>
      <c r="B47" s="115"/>
      <c r="C47" s="115"/>
      <c r="D47" s="115"/>
      <c r="E47" s="115"/>
      <c r="F47" s="115"/>
      <c r="G47" s="115"/>
      <c r="H47" s="115"/>
      <c r="I47" s="115"/>
      <c r="J47" s="115"/>
      <c r="K47" s="88"/>
      <c r="M47" s="106"/>
      <c r="N47" s="106"/>
      <c r="O47" s="106"/>
      <c r="P47" s="106"/>
      <c r="Q47" s="106"/>
      <c r="R47" s="107"/>
      <c r="S47" s="107"/>
      <c r="T47" s="103"/>
      <c r="U47" s="103"/>
      <c r="V47" s="103"/>
      <c r="W47" s="103"/>
      <c r="X47" s="103"/>
      <c r="Y47" s="103"/>
    </row>
    <row r="48" spans="1:25" s="70" customFormat="1" ht="12.75" customHeight="1" x14ac:dyDescent="0.3">
      <c r="A48" s="88"/>
      <c r="B48" s="115"/>
      <c r="C48" s="115"/>
      <c r="D48" s="115"/>
      <c r="E48" s="115"/>
      <c r="F48" s="115"/>
      <c r="G48" s="115"/>
      <c r="H48" s="115"/>
      <c r="I48" s="115"/>
      <c r="J48" s="115"/>
      <c r="K48" s="88"/>
      <c r="M48" s="106"/>
      <c r="N48" s="106"/>
      <c r="O48" s="106"/>
      <c r="P48" s="106"/>
      <c r="Q48" s="106"/>
      <c r="R48" s="107"/>
      <c r="S48" s="107"/>
      <c r="T48" s="103"/>
      <c r="U48" s="103"/>
      <c r="V48" s="103"/>
      <c r="W48" s="103"/>
      <c r="X48" s="103"/>
      <c r="Y48" s="103"/>
    </row>
    <row r="49" spans="1:25" s="70" customFormat="1" ht="13.8" x14ac:dyDescent="0.3">
      <c r="A49" s="88"/>
      <c r="B49" s="88" t="s">
        <v>97</v>
      </c>
      <c r="C49" s="88"/>
      <c r="D49" s="88"/>
      <c r="E49" s="88"/>
      <c r="F49" s="88"/>
      <c r="G49" s="88"/>
      <c r="H49" s="88"/>
      <c r="I49" s="88"/>
      <c r="J49" s="88"/>
      <c r="K49" s="88"/>
      <c r="M49" s="106"/>
      <c r="N49" s="106"/>
      <c r="O49" s="106"/>
      <c r="P49" s="106"/>
      <c r="Q49" s="106"/>
      <c r="R49" s="107"/>
      <c r="S49" s="107"/>
      <c r="T49" s="103"/>
      <c r="U49" s="103"/>
      <c r="V49" s="103"/>
      <c r="W49" s="103"/>
      <c r="X49" s="103"/>
      <c r="Y49" s="103"/>
    </row>
    <row r="50" spans="1:25" s="70" customFormat="1" ht="13.8" x14ac:dyDescent="0.3">
      <c r="A50" s="88"/>
      <c r="B50" s="88"/>
      <c r="C50" s="88"/>
      <c r="D50" s="88"/>
      <c r="F50" s="119" t="s">
        <v>103</v>
      </c>
      <c r="G50" s="113"/>
      <c r="H50" s="88"/>
      <c r="I50" s="88"/>
      <c r="J50" s="88"/>
      <c r="K50" s="88"/>
      <c r="M50" s="106"/>
      <c r="N50" s="106"/>
      <c r="O50" s="106"/>
      <c r="P50" s="106"/>
      <c r="Q50" s="106"/>
      <c r="R50" s="107"/>
      <c r="S50" s="107"/>
      <c r="T50" s="103"/>
      <c r="U50" s="103"/>
      <c r="V50" s="103"/>
      <c r="W50" s="103"/>
      <c r="X50" s="103"/>
      <c r="Y50" s="103"/>
    </row>
    <row r="51" spans="1:25" s="70" customFormat="1" ht="13.8" x14ac:dyDescent="0.3">
      <c r="A51" s="88"/>
      <c r="B51" s="88"/>
      <c r="C51" s="88"/>
      <c r="D51" s="88"/>
      <c r="E51" s="88"/>
      <c r="F51" s="88"/>
      <c r="G51" s="88"/>
      <c r="H51" s="88"/>
      <c r="I51" s="88"/>
      <c r="J51" s="88"/>
      <c r="K51" s="88"/>
      <c r="M51" s="106"/>
      <c r="N51" s="106"/>
      <c r="O51" s="106"/>
      <c r="P51" s="106"/>
      <c r="Q51" s="106"/>
      <c r="R51" s="107"/>
      <c r="S51" s="107"/>
      <c r="T51" s="103"/>
      <c r="U51" s="103"/>
      <c r="V51" s="103"/>
      <c r="W51" s="103"/>
      <c r="X51" s="103"/>
      <c r="Y51" s="103"/>
    </row>
    <row r="52" spans="1:25" s="70" customFormat="1" ht="12.75" customHeight="1" x14ac:dyDescent="0.3">
      <c r="A52" s="88"/>
      <c r="B52" s="89" t="s">
        <v>98</v>
      </c>
      <c r="C52" s="88"/>
      <c r="D52" s="88"/>
      <c r="E52" s="88"/>
      <c r="F52" s="88"/>
      <c r="G52" s="88"/>
      <c r="H52" s="88"/>
      <c r="I52" s="88"/>
      <c r="J52" s="88"/>
      <c r="K52" s="88"/>
      <c r="M52" s="106"/>
      <c r="N52" s="106"/>
      <c r="O52" s="106"/>
      <c r="P52" s="106"/>
      <c r="Q52" s="106"/>
      <c r="R52" s="107"/>
      <c r="S52" s="107"/>
      <c r="T52" s="103"/>
      <c r="U52" s="103"/>
      <c r="V52" s="103"/>
      <c r="W52" s="103"/>
      <c r="X52" s="103"/>
      <c r="Y52" s="103"/>
    </row>
    <row r="53" spans="1:25" s="70" customFormat="1" ht="13.8" x14ac:dyDescent="0.3">
      <c r="A53" s="88"/>
      <c r="B53" s="88"/>
      <c r="C53" s="88"/>
      <c r="D53" s="88"/>
      <c r="E53" s="88"/>
      <c r="F53" s="88"/>
      <c r="G53" s="88"/>
      <c r="H53" s="88"/>
      <c r="I53" s="88"/>
      <c r="J53" s="88"/>
      <c r="K53" s="88"/>
      <c r="M53" s="106"/>
      <c r="N53" s="106"/>
      <c r="O53" s="106"/>
      <c r="P53" s="106"/>
      <c r="Q53" s="106"/>
      <c r="R53" s="107"/>
      <c r="S53" s="107"/>
      <c r="T53" s="103"/>
      <c r="U53" s="103"/>
      <c r="V53" s="103"/>
      <c r="W53" s="103"/>
      <c r="X53" s="103"/>
      <c r="Y53" s="103"/>
    </row>
    <row r="54" spans="1:25" s="70" customFormat="1" ht="13.8" x14ac:dyDescent="0.3">
      <c r="A54" s="88"/>
      <c r="B54" s="116" t="s">
        <v>99</v>
      </c>
      <c r="C54" s="116"/>
      <c r="D54" s="116"/>
      <c r="E54" s="116"/>
      <c r="F54" s="116"/>
      <c r="G54" s="116"/>
      <c r="H54" s="116"/>
      <c r="I54" s="116"/>
      <c r="J54" s="116"/>
      <c r="K54" s="88"/>
      <c r="M54" s="106"/>
      <c r="N54" s="106"/>
      <c r="O54" s="106"/>
      <c r="P54" s="106"/>
      <c r="Q54" s="106"/>
      <c r="R54" s="107"/>
      <c r="S54" s="107"/>
      <c r="T54" s="103"/>
      <c r="U54" s="103"/>
      <c r="V54" s="103"/>
      <c r="W54" s="103"/>
      <c r="X54" s="103"/>
      <c r="Y54" s="103"/>
    </row>
    <row r="55" spans="1:25" s="70" customFormat="1" ht="13.8" x14ac:dyDescent="0.3">
      <c r="A55" s="88"/>
      <c r="B55" s="116"/>
      <c r="C55" s="116"/>
      <c r="D55" s="116"/>
      <c r="E55" s="116"/>
      <c r="F55" s="116"/>
      <c r="G55" s="116"/>
      <c r="H55" s="116"/>
      <c r="I55" s="116"/>
      <c r="J55" s="116"/>
      <c r="K55" s="88"/>
      <c r="M55" s="106"/>
      <c r="N55" s="106"/>
      <c r="O55" s="106"/>
      <c r="P55" s="106"/>
      <c r="Q55" s="106"/>
      <c r="R55" s="107"/>
      <c r="S55" s="107"/>
      <c r="T55" s="103"/>
      <c r="U55" s="103"/>
      <c r="V55" s="103"/>
      <c r="W55" s="103"/>
      <c r="X55" s="103"/>
      <c r="Y55" s="103"/>
    </row>
    <row r="56" spans="1:25" s="70" customFormat="1" ht="13.8" x14ac:dyDescent="0.3">
      <c r="A56" s="88"/>
      <c r="B56" s="116"/>
      <c r="C56" s="116"/>
      <c r="D56" s="116"/>
      <c r="E56" s="116"/>
      <c r="F56" s="116"/>
      <c r="G56" s="116"/>
      <c r="H56" s="116"/>
      <c r="I56" s="116"/>
      <c r="J56" s="116"/>
      <c r="K56" s="88"/>
      <c r="M56" s="106"/>
      <c r="N56" s="106"/>
      <c r="O56" s="120"/>
      <c r="P56" s="106"/>
      <c r="Q56" s="106"/>
      <c r="R56" s="107"/>
      <c r="S56" s="107"/>
      <c r="T56" s="103"/>
      <c r="U56" s="103"/>
      <c r="V56" s="103"/>
      <c r="W56" s="103"/>
      <c r="X56" s="103"/>
      <c r="Y56" s="103"/>
    </row>
    <row r="57" spans="1:25" s="70" customFormat="1" ht="13.8" x14ac:dyDescent="0.3">
      <c r="A57" s="88"/>
      <c r="B57" s="88"/>
      <c r="C57" s="88"/>
      <c r="D57" s="88"/>
      <c r="F57" s="113"/>
      <c r="G57" s="88"/>
      <c r="H57" s="88"/>
      <c r="I57" s="88"/>
      <c r="J57" s="88"/>
      <c r="K57" s="88"/>
      <c r="M57" s="106"/>
      <c r="N57" s="106"/>
      <c r="O57" s="106"/>
      <c r="P57" s="106"/>
      <c r="Q57" s="106"/>
      <c r="R57" s="107"/>
      <c r="S57" s="107"/>
      <c r="T57" s="103"/>
      <c r="U57" s="103"/>
      <c r="V57" s="103"/>
      <c r="W57" s="103"/>
      <c r="X57" s="103"/>
      <c r="Y57" s="103"/>
    </row>
    <row r="58" spans="1:25" s="70" customFormat="1" ht="13.8" x14ac:dyDescent="0.3">
      <c r="A58" s="88"/>
      <c r="B58" s="88"/>
      <c r="C58" s="88"/>
      <c r="D58" s="88"/>
      <c r="E58" s="88"/>
      <c r="F58" s="88"/>
      <c r="G58" s="88"/>
      <c r="H58" s="88"/>
      <c r="I58" s="88"/>
      <c r="J58" s="88"/>
      <c r="K58" s="88"/>
      <c r="M58" s="106"/>
      <c r="N58" s="106"/>
      <c r="O58" s="106"/>
      <c r="P58" s="106"/>
      <c r="Q58" s="106"/>
      <c r="R58" s="107"/>
      <c r="S58" s="107"/>
      <c r="T58" s="103"/>
      <c r="U58" s="103"/>
      <c r="V58" s="103"/>
      <c r="W58" s="103"/>
      <c r="X58" s="103"/>
      <c r="Y58" s="103"/>
    </row>
    <row r="59" spans="1:25" s="70" customFormat="1" ht="13.8" x14ac:dyDescent="0.3">
      <c r="K59" s="88"/>
      <c r="M59" s="106"/>
      <c r="N59" s="106"/>
      <c r="O59" s="121"/>
      <c r="P59" s="106"/>
      <c r="Q59" s="106"/>
      <c r="R59" s="107"/>
      <c r="S59" s="107"/>
      <c r="T59" s="103"/>
      <c r="U59" s="103"/>
      <c r="V59" s="103"/>
      <c r="W59" s="103"/>
      <c r="X59" s="103"/>
      <c r="Y59" s="103"/>
    </row>
    <row r="60" spans="1:25" s="70" customFormat="1" ht="13.8" x14ac:dyDescent="0.3">
      <c r="A60" s="88"/>
      <c r="B60" s="88" t="s">
        <v>100</v>
      </c>
      <c r="C60" s="88"/>
      <c r="D60" s="88"/>
      <c r="E60" s="88"/>
      <c r="F60" s="88"/>
      <c r="G60" s="88"/>
      <c r="H60" s="88"/>
      <c r="I60" s="88"/>
      <c r="J60" s="88"/>
      <c r="K60" s="88"/>
      <c r="M60" s="106"/>
      <c r="N60" s="106"/>
      <c r="O60" s="106"/>
      <c r="P60" s="106"/>
      <c r="Q60" s="106"/>
      <c r="R60" s="107"/>
      <c r="S60" s="107"/>
      <c r="T60" s="103"/>
      <c r="U60" s="103"/>
      <c r="V60" s="103"/>
      <c r="W60" s="103"/>
      <c r="X60" s="103"/>
      <c r="Y60" s="103"/>
    </row>
    <row r="61" spans="1:25" s="70" customFormat="1" ht="13.8" x14ac:dyDescent="0.3">
      <c r="A61" s="88"/>
      <c r="C61" s="88"/>
      <c r="D61" s="88"/>
      <c r="F61" s="119" t="s">
        <v>104</v>
      </c>
      <c r="G61" s="114"/>
      <c r="H61" s="88"/>
      <c r="I61" s="88"/>
      <c r="J61" s="88"/>
      <c r="K61" s="88"/>
      <c r="M61" s="106"/>
      <c r="N61" s="106"/>
      <c r="O61" s="106"/>
      <c r="P61" s="106"/>
      <c r="Q61" s="106"/>
      <c r="R61" s="107"/>
      <c r="S61" s="107"/>
      <c r="T61" s="103"/>
      <c r="U61" s="103"/>
      <c r="V61" s="103"/>
      <c r="W61" s="103"/>
      <c r="X61" s="103"/>
      <c r="Y61" s="103"/>
    </row>
    <row r="62" spans="1:25" s="70" customFormat="1" ht="13.8" x14ac:dyDescent="0.3">
      <c r="A62" s="88"/>
      <c r="B62" s="88"/>
      <c r="C62" s="88"/>
      <c r="D62" s="88"/>
      <c r="E62" s="88"/>
      <c r="F62" s="88"/>
      <c r="G62" s="88"/>
      <c r="H62" s="88"/>
      <c r="I62" s="88"/>
      <c r="J62" s="88"/>
      <c r="K62" s="88"/>
      <c r="M62" s="106"/>
      <c r="N62" s="106"/>
      <c r="O62" s="106"/>
      <c r="P62" s="106"/>
      <c r="Q62" s="106"/>
      <c r="R62" s="107"/>
      <c r="S62" s="107"/>
      <c r="T62" s="103"/>
      <c r="U62" s="103"/>
      <c r="V62" s="103"/>
      <c r="W62" s="103"/>
      <c r="X62" s="103"/>
      <c r="Y62" s="10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R264"/>
  <sheetViews>
    <sheetView view="pageBreakPreview" topLeftCell="A139" zoomScaleNormal="100" zoomScaleSheetLayoutView="100" workbookViewId="0">
      <selection activeCell="A116" sqref="A116:D119"/>
    </sheetView>
  </sheetViews>
  <sheetFormatPr defaultColWidth="9.109375" defaultRowHeight="13.8" x14ac:dyDescent="0.3"/>
  <cols>
    <col min="1" max="11" width="9.109375" style="3" customWidth="1"/>
    <col min="12" max="12" width="4" style="11" customWidth="1"/>
    <col min="13" max="13" width="4" style="16" customWidth="1"/>
    <col min="14" max="17" width="4" style="7" customWidth="1"/>
    <col min="18" max="19" width="4" style="16" customWidth="1"/>
    <col min="20" max="20" width="4" style="7" customWidth="1"/>
    <col min="21" max="21" width="9.109375" style="4"/>
    <col min="22" max="22" width="9.88671875" style="4" customWidth="1"/>
    <col min="23" max="24" width="6.6640625" style="4" bestFit="1" customWidth="1"/>
    <col min="25" max="33" width="6.5546875" style="4" bestFit="1" customWidth="1"/>
    <col min="34" max="174" width="9.109375" style="5"/>
    <col min="175" max="16384" width="9.109375" style="3"/>
  </cols>
  <sheetData>
    <row r="1" spans="1:174" s="70" customFormat="1" x14ac:dyDescent="0.3">
      <c r="A1" s="66"/>
      <c r="B1" s="67" t="s">
        <v>26</v>
      </c>
      <c r="C1" s="68" t="s">
        <v>25</v>
      </c>
      <c r="D1" s="66"/>
      <c r="E1" s="66"/>
      <c r="F1" s="67" t="s">
        <v>63</v>
      </c>
      <c r="G1" s="69">
        <v>2</v>
      </c>
      <c r="H1" s="66"/>
      <c r="I1" s="66"/>
      <c r="J1" s="66"/>
      <c r="K1" s="66"/>
      <c r="M1" s="71" t="s">
        <v>64</v>
      </c>
      <c r="N1" s="71" t="s">
        <v>65</v>
      </c>
      <c r="O1" s="71" t="s">
        <v>66</v>
      </c>
      <c r="P1" s="71" t="s">
        <v>66</v>
      </c>
      <c r="Q1" s="71" t="s">
        <v>66</v>
      </c>
      <c r="R1" s="71" t="s">
        <v>67</v>
      </c>
      <c r="S1" s="91" t="s">
        <v>68</v>
      </c>
      <c r="T1" s="92" t="s">
        <v>69</v>
      </c>
      <c r="W1" s="72" t="s">
        <v>70</v>
      </c>
      <c r="X1" s="73">
        <f>SUM(M:M)</f>
        <v>3</v>
      </c>
    </row>
    <row r="2" spans="1:174" s="70" customFormat="1" x14ac:dyDescent="0.3">
      <c r="A2" s="66"/>
      <c r="B2" s="67" t="s">
        <v>27</v>
      </c>
      <c r="C2" s="68" t="s">
        <v>28</v>
      </c>
      <c r="D2" s="66"/>
      <c r="E2" s="66"/>
      <c r="F2" s="67" t="s">
        <v>29</v>
      </c>
      <c r="G2" s="68" t="s">
        <v>34</v>
      </c>
      <c r="H2" s="66"/>
      <c r="I2" s="66"/>
      <c r="J2" s="66"/>
      <c r="K2" s="66"/>
      <c r="M2" s="74" t="s">
        <v>71</v>
      </c>
      <c r="N2" s="74" t="s">
        <v>71</v>
      </c>
      <c r="O2" s="74" t="s">
        <v>65</v>
      </c>
      <c r="P2" s="74" t="s">
        <v>65</v>
      </c>
      <c r="Q2" s="74" t="s">
        <v>65</v>
      </c>
      <c r="R2" s="74" t="s">
        <v>71</v>
      </c>
      <c r="S2" s="93" t="s">
        <v>71</v>
      </c>
      <c r="T2" s="94"/>
      <c r="W2" s="72" t="s">
        <v>72</v>
      </c>
      <c r="X2" s="73">
        <f>SUM(N:N)</f>
        <v>0</v>
      </c>
    </row>
    <row r="3" spans="1:174" s="70" customFormat="1" x14ac:dyDescent="0.3">
      <c r="A3" s="66"/>
      <c r="B3" s="67" t="s">
        <v>0</v>
      </c>
      <c r="C3" s="75" t="s">
        <v>73</v>
      </c>
      <c r="D3" s="66"/>
      <c r="E3" s="66"/>
      <c r="F3" s="67" t="s">
        <v>14</v>
      </c>
      <c r="G3" s="68" t="s">
        <v>74</v>
      </c>
      <c r="H3" s="66"/>
      <c r="I3" s="66"/>
      <c r="J3" s="66"/>
      <c r="K3" s="66"/>
      <c r="M3" s="74"/>
      <c r="N3" s="74"/>
      <c r="O3" s="74"/>
      <c r="P3" s="74"/>
      <c r="Q3" s="74"/>
      <c r="R3" s="74"/>
      <c r="S3" s="93"/>
      <c r="T3" s="94"/>
      <c r="W3" s="72" t="s">
        <v>75</v>
      </c>
      <c r="X3" s="73">
        <f>SUM(O:O)</f>
        <v>0</v>
      </c>
    </row>
    <row r="4" spans="1:174" s="70" customFormat="1" x14ac:dyDescent="0.3">
      <c r="A4" s="66"/>
      <c r="B4" s="67" t="s">
        <v>76</v>
      </c>
      <c r="C4" s="69"/>
      <c r="D4" s="66"/>
      <c r="E4" s="66"/>
      <c r="F4" s="67" t="s">
        <v>77</v>
      </c>
      <c r="G4" s="68" t="s">
        <v>87</v>
      </c>
      <c r="H4" s="66"/>
      <c r="I4" s="66"/>
      <c r="J4" s="66"/>
      <c r="K4" s="66"/>
      <c r="M4" s="74"/>
      <c r="N4" s="74"/>
      <c r="O4" s="74"/>
      <c r="P4" s="74"/>
      <c r="Q4" s="76"/>
      <c r="R4" s="77"/>
      <c r="S4" s="95"/>
      <c r="T4" s="94"/>
      <c r="W4" s="72" t="s">
        <v>75</v>
      </c>
      <c r="X4" s="73">
        <f>SUM(P:P)</f>
        <v>0</v>
      </c>
    </row>
    <row r="5" spans="1:174" s="70" customFormat="1" x14ac:dyDescent="0.3">
      <c r="A5" s="66"/>
      <c r="B5" s="67" t="s">
        <v>79</v>
      </c>
      <c r="C5" s="69" t="s">
        <v>86</v>
      </c>
      <c r="D5" s="66"/>
      <c r="E5" s="67"/>
      <c r="F5" s="66"/>
      <c r="G5" s="66"/>
      <c r="H5" s="66"/>
      <c r="I5" s="66"/>
      <c r="J5" s="66"/>
      <c r="K5" s="66"/>
      <c r="M5" s="74"/>
      <c r="N5" s="74"/>
      <c r="O5" s="74"/>
      <c r="P5" s="74"/>
      <c r="Q5" s="76"/>
      <c r="R5" s="77"/>
      <c r="S5" s="95"/>
      <c r="T5" s="94"/>
      <c r="W5" s="72" t="s">
        <v>75</v>
      </c>
      <c r="X5" s="73">
        <f>SUM(Q:Q)</f>
        <v>0</v>
      </c>
    </row>
    <row r="6" spans="1:174" s="70" customFormat="1" x14ac:dyDescent="0.3">
      <c r="A6" s="66"/>
      <c r="B6" s="66" t="s">
        <v>30</v>
      </c>
      <c r="C6" s="78"/>
      <c r="D6" s="66"/>
      <c r="E6" s="66"/>
      <c r="F6" s="66"/>
      <c r="G6" s="66"/>
      <c r="H6" s="66"/>
      <c r="I6" s="66"/>
      <c r="J6" s="66"/>
      <c r="K6" s="66"/>
      <c r="M6" s="74"/>
      <c r="N6" s="74"/>
      <c r="O6" s="74"/>
      <c r="P6" s="74"/>
      <c r="Q6" s="76"/>
      <c r="R6" s="77"/>
      <c r="S6" s="95"/>
      <c r="T6" s="94"/>
      <c r="W6" s="72" t="s">
        <v>80</v>
      </c>
      <c r="X6" s="73">
        <f>SUM(R:R)</f>
        <v>0</v>
      </c>
    </row>
    <row r="7" spans="1:174" s="70" customFormat="1" x14ac:dyDescent="0.3">
      <c r="A7" s="66"/>
      <c r="B7" s="66"/>
      <c r="C7" s="66"/>
      <c r="D7" s="66"/>
      <c r="E7" s="66"/>
      <c r="F7" s="66"/>
      <c r="G7" s="66"/>
      <c r="H7" s="66"/>
      <c r="I7" s="66"/>
      <c r="J7" s="66"/>
      <c r="K7" s="66"/>
      <c r="M7" s="74"/>
      <c r="N7" s="74"/>
      <c r="O7" s="74"/>
      <c r="P7" s="74"/>
      <c r="Q7" s="76"/>
      <c r="R7" s="77"/>
      <c r="S7" s="95"/>
      <c r="T7" s="94"/>
      <c r="W7" s="72" t="s">
        <v>81</v>
      </c>
      <c r="X7" s="73">
        <f>SUM(S:S)</f>
        <v>0</v>
      </c>
    </row>
    <row r="8" spans="1:174" s="11" customFormat="1" x14ac:dyDescent="0.3">
      <c r="A8" s="79"/>
      <c r="B8" s="70"/>
      <c r="C8" s="70"/>
      <c r="D8" s="70"/>
      <c r="E8" s="72" t="s">
        <v>26</v>
      </c>
      <c r="F8" s="73" t="str">
        <f>$C$1</f>
        <v>R. Abbott</v>
      </c>
      <c r="G8" s="70"/>
      <c r="H8" s="80"/>
      <c r="I8" s="72" t="s">
        <v>31</v>
      </c>
      <c r="J8" s="81" t="str">
        <f>$G$2</f>
        <v>AA-SM-005-003</v>
      </c>
      <c r="K8" s="82"/>
      <c r="L8" s="83"/>
      <c r="M8" s="74"/>
      <c r="N8" s="74"/>
      <c r="O8" s="74"/>
      <c r="P8" s="74"/>
      <c r="Q8" s="90"/>
      <c r="R8" s="6"/>
      <c r="S8" s="6"/>
      <c r="T8" s="7"/>
      <c r="U8" s="12"/>
      <c r="V8" s="12"/>
      <c r="W8" s="12"/>
      <c r="X8" s="12"/>
      <c r="Y8" s="12"/>
      <c r="Z8" s="12"/>
      <c r="AA8" s="12"/>
      <c r="AB8" s="12"/>
      <c r="AC8" s="12"/>
      <c r="AD8" s="12"/>
      <c r="AE8" s="12"/>
      <c r="AF8" s="12"/>
      <c r="AG8" s="12"/>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s="14" customFormat="1" x14ac:dyDescent="0.3">
      <c r="A9" s="70"/>
      <c r="B9" s="70"/>
      <c r="C9" s="70"/>
      <c r="D9" s="70"/>
      <c r="E9" s="72" t="s">
        <v>27</v>
      </c>
      <c r="F9" s="80" t="str">
        <f>$C$2</f>
        <v xml:space="preserve"> </v>
      </c>
      <c r="G9" s="70"/>
      <c r="H9" s="80"/>
      <c r="I9" s="72" t="s">
        <v>32</v>
      </c>
      <c r="J9" s="82" t="str">
        <f>$G$3</f>
        <v>IR</v>
      </c>
      <c r="K9" s="82"/>
      <c r="L9" s="83"/>
      <c r="M9" s="74">
        <v>1</v>
      </c>
      <c r="N9" s="74"/>
      <c r="O9" s="74"/>
      <c r="P9" s="74"/>
      <c r="Q9" s="90"/>
      <c r="R9" s="6"/>
      <c r="S9" s="6"/>
      <c r="T9" s="7"/>
      <c r="U9" s="12"/>
      <c r="V9" s="12"/>
      <c r="W9" s="12"/>
      <c r="X9" s="12"/>
      <c r="Y9" s="12"/>
      <c r="Z9" s="12"/>
      <c r="AA9" s="12"/>
      <c r="AB9" s="12"/>
      <c r="AC9" s="12"/>
      <c r="AD9" s="12"/>
      <c r="AE9" s="12"/>
      <c r="AF9" s="12"/>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s="11" customFormat="1" x14ac:dyDescent="0.3">
      <c r="A10" s="70"/>
      <c r="B10" s="70"/>
      <c r="C10" s="70"/>
      <c r="D10" s="70"/>
      <c r="E10" s="72" t="s">
        <v>0</v>
      </c>
      <c r="F10" s="80" t="str">
        <f>$C$3</f>
        <v>20/10/2013</v>
      </c>
      <c r="G10" s="70"/>
      <c r="H10" s="80"/>
      <c r="I10" s="72" t="s">
        <v>33</v>
      </c>
      <c r="J10" s="73" t="str">
        <f>L10&amp;" of "&amp;$G$1</f>
        <v>1 of 2</v>
      </c>
      <c r="K10" s="80"/>
      <c r="L10" s="83">
        <f>SUM($M$1:M9)</f>
        <v>1</v>
      </c>
      <c r="M10" s="74"/>
      <c r="N10" s="74"/>
      <c r="O10" s="74"/>
      <c r="P10" s="74"/>
      <c r="Q10" s="90"/>
      <c r="R10" s="6"/>
      <c r="S10" s="6"/>
      <c r="T10" s="7"/>
      <c r="U10" s="12"/>
      <c r="V10" s="12"/>
      <c r="W10" s="12"/>
      <c r="X10" s="12"/>
      <c r="Y10" s="12"/>
      <c r="Z10" s="12"/>
      <c r="AA10" s="12"/>
      <c r="AB10" s="12"/>
      <c r="AC10" s="12"/>
      <c r="AD10" s="12"/>
      <c r="AE10" s="12"/>
      <c r="AF10" s="12"/>
      <c r="AG10" s="12"/>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s="11" customFormat="1" x14ac:dyDescent="0.3">
      <c r="A11" s="3"/>
      <c r="B11" s="3"/>
      <c r="C11" s="3"/>
      <c r="D11" s="3"/>
      <c r="E11" s="72" t="s">
        <v>82</v>
      </c>
      <c r="F11" s="80" t="str">
        <f>$C$5</f>
        <v>STANDARD SPREADSHEET METHOD</v>
      </c>
      <c r="G11" s="70"/>
      <c r="H11" s="70"/>
      <c r="I11" s="84"/>
      <c r="J11" s="73"/>
      <c r="K11" s="70"/>
      <c r="L11" s="70"/>
      <c r="M11" s="74"/>
      <c r="N11" s="74"/>
      <c r="O11" s="74"/>
      <c r="P11" s="74"/>
      <c r="Q11" s="90"/>
      <c r="R11" s="6"/>
      <c r="S11" s="6"/>
      <c r="T11" s="7"/>
      <c r="U11" s="12"/>
      <c r="V11" s="12"/>
      <c r="W11" s="12"/>
      <c r="X11" s="12"/>
      <c r="Y11" s="12"/>
      <c r="Z11" s="12"/>
      <c r="AA11" s="12"/>
      <c r="AB11" s="12"/>
      <c r="AC11" s="12"/>
      <c r="AD11" s="12"/>
      <c r="AE11" s="12"/>
      <c r="AF11" s="12"/>
      <c r="AG11" s="12"/>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15.6" x14ac:dyDescent="0.3">
      <c r="A12" s="15"/>
      <c r="B12" s="86" t="str">
        <f>$G$4</f>
        <v>EFFECT OF BOLT ON PLATE</v>
      </c>
      <c r="C12" s="15"/>
      <c r="D12" s="15"/>
      <c r="E12" s="15"/>
      <c r="F12" s="15"/>
      <c r="G12" s="15"/>
      <c r="H12" s="15"/>
      <c r="I12" s="15"/>
      <c r="J12" s="15"/>
      <c r="K12" s="15"/>
      <c r="N12" s="90"/>
      <c r="O12" s="90"/>
      <c r="P12" s="90"/>
      <c r="Q12" s="90"/>
      <c r="R12" s="6"/>
      <c r="S12" s="6"/>
    </row>
    <row r="13" spans="1:174" x14ac:dyDescent="0.3">
      <c r="A13" s="17"/>
      <c r="B13" s="18" t="s">
        <v>13</v>
      </c>
      <c r="C13" s="19"/>
      <c r="D13" s="19"/>
      <c r="E13" s="19"/>
      <c r="F13" s="19"/>
      <c r="G13" s="19"/>
      <c r="H13" s="19"/>
      <c r="I13" s="19"/>
      <c r="J13" s="19"/>
      <c r="K13" s="19"/>
      <c r="N13" s="90"/>
      <c r="O13" s="90"/>
      <c r="P13" s="90"/>
      <c r="Q13" s="90"/>
      <c r="R13" s="6"/>
      <c r="S13" s="6"/>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row>
    <row r="14" spans="1:174" ht="13.5" customHeight="1" x14ac:dyDescent="0.3">
      <c r="A14" s="19"/>
      <c r="B14" s="19"/>
      <c r="C14" s="19"/>
      <c r="D14" s="19"/>
      <c r="E14" s="19"/>
      <c r="F14" s="19"/>
      <c r="G14" s="19"/>
      <c r="H14" s="19"/>
      <c r="I14" s="19"/>
      <c r="J14" s="19"/>
      <c r="K14" s="19"/>
      <c r="N14" s="90"/>
      <c r="O14" s="90"/>
      <c r="P14" s="90"/>
      <c r="Q14" s="90"/>
      <c r="R14" s="6"/>
      <c r="S14" s="6"/>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row>
    <row r="15" spans="1:174" x14ac:dyDescent="0.3">
      <c r="A15" s="19"/>
      <c r="B15" s="19"/>
      <c r="C15" s="19"/>
      <c r="D15" s="19"/>
      <c r="E15" s="19"/>
      <c r="F15" s="19"/>
      <c r="G15" s="19"/>
      <c r="H15" s="19"/>
      <c r="I15" s="19"/>
      <c r="J15" s="19"/>
      <c r="K15" s="19"/>
      <c r="N15" s="90"/>
      <c r="O15" s="90"/>
      <c r="P15" s="90"/>
      <c r="Q15" s="90"/>
      <c r="R15" s="6"/>
      <c r="S15" s="6"/>
    </row>
    <row r="16" spans="1:174" x14ac:dyDescent="0.3">
      <c r="A16" s="19"/>
      <c r="B16" s="19"/>
      <c r="C16" s="19"/>
      <c r="D16" s="19"/>
      <c r="E16" s="19"/>
      <c r="F16" s="19"/>
      <c r="G16" s="19"/>
      <c r="H16" s="19"/>
      <c r="I16" s="19"/>
      <c r="J16" s="19"/>
      <c r="K16" s="19"/>
      <c r="N16" s="90"/>
      <c r="O16" s="90"/>
      <c r="P16" s="90"/>
      <c r="Q16" s="90"/>
      <c r="R16" s="6"/>
      <c r="S16" s="6"/>
    </row>
    <row r="17" spans="1:174" x14ac:dyDescent="0.3">
      <c r="A17" s="19"/>
      <c r="B17" s="19"/>
      <c r="C17" s="19"/>
      <c r="D17" s="19"/>
      <c r="E17" s="19"/>
      <c r="F17" s="19"/>
      <c r="G17" s="19"/>
      <c r="H17" s="19"/>
      <c r="I17" s="19"/>
      <c r="J17" s="19"/>
      <c r="K17" s="19"/>
      <c r="N17" s="90"/>
      <c r="O17" s="90"/>
      <c r="P17" s="90"/>
      <c r="Q17" s="90"/>
      <c r="R17" s="6"/>
      <c r="S17" s="6"/>
    </row>
    <row r="18" spans="1:174" x14ac:dyDescent="0.3">
      <c r="A18" s="19"/>
      <c r="B18" s="19"/>
      <c r="C18" s="19"/>
      <c r="D18" s="19"/>
      <c r="E18" s="19"/>
      <c r="F18" s="19"/>
      <c r="G18" s="19"/>
      <c r="H18" s="19"/>
      <c r="I18" s="19"/>
      <c r="J18" s="19"/>
      <c r="K18" s="19"/>
      <c r="N18" s="90"/>
      <c r="O18" s="90"/>
      <c r="P18" s="90"/>
      <c r="Q18" s="90"/>
      <c r="R18" s="6"/>
      <c r="S18" s="6"/>
    </row>
    <row r="19" spans="1:174" x14ac:dyDescent="0.3">
      <c r="A19" s="19"/>
      <c r="B19" s="19"/>
      <c r="C19" s="19"/>
      <c r="D19" s="19"/>
      <c r="E19" s="19"/>
      <c r="F19" s="19"/>
      <c r="G19" s="19"/>
      <c r="H19" s="19"/>
      <c r="I19" s="19"/>
      <c r="J19" s="19"/>
      <c r="K19" s="19"/>
      <c r="N19" s="90"/>
      <c r="O19" s="90"/>
      <c r="P19" s="90"/>
      <c r="Q19" s="90"/>
      <c r="R19" s="6"/>
      <c r="S19" s="6"/>
    </row>
    <row r="20" spans="1:174" x14ac:dyDescent="0.3">
      <c r="A20" s="19"/>
      <c r="B20" s="19"/>
      <c r="C20" s="19"/>
      <c r="D20" s="19"/>
      <c r="E20" s="19"/>
      <c r="F20" s="19"/>
      <c r="G20" s="19"/>
      <c r="H20" s="19"/>
      <c r="I20" s="19"/>
      <c r="J20" s="19"/>
      <c r="K20" s="19"/>
      <c r="N20" s="90"/>
      <c r="O20" s="90"/>
      <c r="P20" s="90"/>
      <c r="Q20" s="90"/>
      <c r="R20" s="6"/>
      <c r="S20" s="6"/>
    </row>
    <row r="21" spans="1:174" x14ac:dyDescent="0.3">
      <c r="A21" s="19"/>
      <c r="B21" s="19"/>
      <c r="C21" s="19"/>
      <c r="D21" s="19"/>
      <c r="E21" s="19"/>
      <c r="F21" s="19"/>
      <c r="G21" s="19"/>
      <c r="H21" s="19"/>
      <c r="I21" s="19"/>
      <c r="J21" s="19"/>
      <c r="K21" s="19"/>
      <c r="N21" s="90"/>
      <c r="O21" s="90"/>
      <c r="P21" s="90"/>
      <c r="Q21" s="90"/>
      <c r="R21" s="6"/>
      <c r="S21" s="6"/>
    </row>
    <row r="22" spans="1:174" x14ac:dyDescent="0.3">
      <c r="A22" s="19"/>
      <c r="B22" s="19"/>
      <c r="C22" s="19"/>
      <c r="D22" s="19"/>
      <c r="E22" s="19"/>
      <c r="F22" s="19"/>
      <c r="G22" s="19"/>
      <c r="H22" s="19"/>
      <c r="I22" s="19"/>
      <c r="J22" s="19"/>
      <c r="K22" s="19"/>
      <c r="N22" s="90"/>
      <c r="O22" s="90"/>
      <c r="P22" s="90"/>
      <c r="Q22" s="90"/>
      <c r="R22" s="6"/>
      <c r="S22" s="6"/>
    </row>
    <row r="23" spans="1:174" x14ac:dyDescent="0.3">
      <c r="A23" s="19"/>
      <c r="B23" s="19"/>
      <c r="C23" s="19"/>
      <c r="D23" s="19"/>
      <c r="E23" s="19"/>
      <c r="F23" s="19"/>
      <c r="G23" s="19"/>
      <c r="H23" s="19"/>
      <c r="I23" s="19"/>
      <c r="J23" s="19"/>
      <c r="K23" s="19"/>
      <c r="N23" s="90"/>
      <c r="O23" s="90"/>
      <c r="P23" s="90"/>
      <c r="Q23" s="90"/>
      <c r="R23" s="6"/>
      <c r="S23" s="6"/>
    </row>
    <row r="24" spans="1:174" x14ac:dyDescent="0.3">
      <c r="A24" s="19"/>
      <c r="B24" s="19"/>
      <c r="C24" s="19"/>
      <c r="D24" s="19"/>
      <c r="E24" s="19"/>
      <c r="F24" s="19"/>
      <c r="G24" s="19"/>
      <c r="H24" s="19"/>
      <c r="I24" s="19"/>
      <c r="J24" s="19"/>
      <c r="K24" s="19"/>
      <c r="N24" s="90"/>
      <c r="O24" s="90"/>
      <c r="P24" s="90"/>
      <c r="Q24" s="90"/>
      <c r="R24" s="6"/>
      <c r="S24" s="6"/>
    </row>
    <row r="25" spans="1:174" ht="15" x14ac:dyDescent="0.35">
      <c r="A25" s="19"/>
      <c r="B25" s="20" t="s">
        <v>36</v>
      </c>
      <c r="C25" s="21">
        <v>3250</v>
      </c>
      <c r="D25" s="22" t="s">
        <v>1</v>
      </c>
      <c r="E25" s="23" t="s">
        <v>15</v>
      </c>
      <c r="F25" s="19"/>
      <c r="G25" s="19"/>
      <c r="H25" s="19"/>
      <c r="I25" s="19"/>
      <c r="J25" s="19"/>
      <c r="K25" s="19"/>
      <c r="N25" s="90"/>
      <c r="O25" s="90"/>
      <c r="P25" s="90"/>
      <c r="Q25" s="90"/>
      <c r="R25" s="6"/>
      <c r="S25" s="6"/>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row>
    <row r="26" spans="1:174" ht="15" x14ac:dyDescent="0.35">
      <c r="A26" s="19"/>
      <c r="B26" s="24" t="s">
        <v>37</v>
      </c>
      <c r="C26" s="25">
        <v>8</v>
      </c>
      <c r="D26" s="26" t="s">
        <v>3</v>
      </c>
      <c r="E26" s="23" t="s">
        <v>6</v>
      </c>
      <c r="F26" s="19"/>
      <c r="G26" s="19"/>
      <c r="H26" s="19"/>
      <c r="I26" s="19"/>
      <c r="J26" s="19"/>
      <c r="K26" s="19"/>
      <c r="N26" s="90"/>
      <c r="O26" s="90"/>
      <c r="P26" s="90"/>
      <c r="Q26" s="90"/>
      <c r="R26" s="6"/>
      <c r="S26" s="6"/>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row>
    <row r="27" spans="1:174" ht="15" x14ac:dyDescent="0.35">
      <c r="A27" s="19"/>
      <c r="B27" s="24" t="s">
        <v>38</v>
      </c>
      <c r="C27" s="25">
        <v>5</v>
      </c>
      <c r="D27" s="26" t="s">
        <v>3</v>
      </c>
      <c r="E27" s="23" t="s">
        <v>5</v>
      </c>
      <c r="F27" s="19"/>
      <c r="G27" s="19"/>
      <c r="H27" s="19"/>
      <c r="I27" s="19"/>
      <c r="J27" s="19"/>
      <c r="K27" s="19"/>
      <c r="N27" s="90"/>
      <c r="O27" s="90"/>
      <c r="P27" s="90"/>
      <c r="Q27" s="90"/>
      <c r="R27" s="6"/>
      <c r="S27" s="6"/>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row>
    <row r="28" spans="1:174" ht="15" x14ac:dyDescent="0.35">
      <c r="A28" s="19"/>
      <c r="B28" s="24" t="s">
        <v>39</v>
      </c>
      <c r="C28" s="27">
        <v>10</v>
      </c>
      <c r="D28" s="22" t="s">
        <v>3</v>
      </c>
      <c r="E28" s="19" t="s">
        <v>9</v>
      </c>
      <c r="F28" s="19"/>
      <c r="G28" s="19"/>
      <c r="H28" s="19"/>
      <c r="I28" s="19"/>
      <c r="J28" s="19"/>
      <c r="K28" s="19"/>
      <c r="N28" s="90"/>
      <c r="O28" s="90"/>
      <c r="P28" s="90"/>
      <c r="Q28" s="90"/>
      <c r="R28" s="6"/>
      <c r="S28" s="6"/>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row>
    <row r="29" spans="1:174" x14ac:dyDescent="0.3">
      <c r="A29" s="19"/>
      <c r="B29" s="20" t="s">
        <v>16</v>
      </c>
      <c r="C29" s="19"/>
      <c r="D29" s="19"/>
      <c r="E29" s="19"/>
      <c r="F29" s="19"/>
      <c r="G29" s="19"/>
      <c r="H29" s="19"/>
      <c r="I29" s="19"/>
      <c r="J29" s="19"/>
      <c r="K29" s="19"/>
      <c r="N29" s="90"/>
      <c r="O29" s="90"/>
      <c r="P29" s="90"/>
      <c r="Q29" s="90"/>
      <c r="R29" s="6"/>
      <c r="S29" s="6"/>
    </row>
    <row r="30" spans="1:174" x14ac:dyDescent="0.3">
      <c r="N30" s="90"/>
      <c r="O30" s="90"/>
      <c r="P30" s="90"/>
      <c r="Q30" s="90"/>
      <c r="R30" s="6"/>
      <c r="S30" s="6"/>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row>
    <row r="31" spans="1:174" x14ac:dyDescent="0.3">
      <c r="B31" s="20" t="s">
        <v>35</v>
      </c>
      <c r="C31" s="3" t="str">
        <f ca="1">[1]!xlv(C33)</f>
        <v>e / D</v>
      </c>
      <c r="N31" s="90"/>
      <c r="O31" s="90"/>
      <c r="P31" s="90"/>
      <c r="Q31" s="90"/>
      <c r="R31" s="6"/>
      <c r="S31" s="6"/>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row>
    <row r="32" spans="1:174" x14ac:dyDescent="0.3">
      <c r="B32" s="20" t="s">
        <v>62</v>
      </c>
      <c r="C32" s="3" t="str">
        <f>[1]!xln(C33)</f>
        <v>10 / 8</v>
      </c>
      <c r="N32" s="90"/>
      <c r="O32" s="90"/>
      <c r="P32" s="90"/>
      <c r="Q32" s="90"/>
      <c r="R32" s="6"/>
      <c r="S32" s="6"/>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row>
    <row r="33" spans="1:174" x14ac:dyDescent="0.3">
      <c r="A33" s="19"/>
      <c r="B33" s="20" t="s">
        <v>35</v>
      </c>
      <c r="C33" s="28">
        <f>C28/C26</f>
        <v>1.25</v>
      </c>
      <c r="D33" s="22"/>
      <c r="E33" s="19"/>
      <c r="F33" s="19"/>
      <c r="G33" s="19"/>
      <c r="H33" s="19"/>
      <c r="I33" s="19"/>
      <c r="J33" s="19"/>
      <c r="K33" s="19"/>
      <c r="N33" s="90"/>
      <c r="O33" s="90"/>
      <c r="P33" s="90"/>
      <c r="Q33" s="90"/>
      <c r="R33" s="6"/>
      <c r="S33" s="6"/>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row>
    <row r="34" spans="1:174" x14ac:dyDescent="0.3">
      <c r="N34" s="90"/>
      <c r="O34" s="90"/>
      <c r="P34" s="90"/>
      <c r="Q34" s="90"/>
      <c r="R34" s="6"/>
      <c r="S34" s="6"/>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row>
    <row r="35" spans="1:174" ht="15" x14ac:dyDescent="0.35">
      <c r="B35" s="24" t="s">
        <v>40</v>
      </c>
      <c r="C35" s="3" t="str">
        <f ca="1">[1]!xlv(C37)</f>
        <v>D × t</v>
      </c>
      <c r="N35" s="90"/>
      <c r="O35" s="90"/>
      <c r="P35" s="90"/>
      <c r="Q35" s="90"/>
      <c r="R35" s="6"/>
      <c r="S35" s="6"/>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row>
    <row r="36" spans="1:174" ht="15" x14ac:dyDescent="0.35">
      <c r="B36" s="24" t="s">
        <v>40</v>
      </c>
      <c r="C36" s="3" t="str">
        <f>[1]!xln(C37)</f>
        <v>8 × 5</v>
      </c>
      <c r="N36" s="90"/>
      <c r="O36" s="90"/>
      <c r="P36" s="90"/>
      <c r="Q36" s="90"/>
      <c r="R36" s="6"/>
      <c r="S36" s="6"/>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row>
    <row r="37" spans="1:174" ht="15" x14ac:dyDescent="0.35">
      <c r="A37" s="19"/>
      <c r="B37" s="24" t="s">
        <v>40</v>
      </c>
      <c r="C37" s="29">
        <f>C26*C27</f>
        <v>40</v>
      </c>
      <c r="D37" s="22" t="s">
        <v>41</v>
      </c>
      <c r="E37" s="19"/>
      <c r="F37" s="19"/>
      <c r="G37" s="20"/>
      <c r="H37" s="20"/>
      <c r="I37" s="20"/>
      <c r="J37" s="20"/>
      <c r="K37" s="19"/>
      <c r="N37" s="90"/>
      <c r="O37" s="90"/>
      <c r="P37" s="90"/>
      <c r="Q37" s="90"/>
      <c r="R37" s="6"/>
      <c r="S37" s="6"/>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row>
    <row r="38" spans="1:174" x14ac:dyDescent="0.3">
      <c r="A38" s="19"/>
      <c r="B38" s="19"/>
      <c r="C38" s="19"/>
      <c r="D38" s="22"/>
      <c r="E38" s="19"/>
      <c r="F38" s="19"/>
      <c r="G38" s="19"/>
      <c r="H38" s="19"/>
      <c r="I38" s="19"/>
      <c r="J38" s="19"/>
      <c r="K38" s="19"/>
      <c r="N38" s="90"/>
      <c r="O38" s="90"/>
      <c r="P38" s="90"/>
      <c r="Q38" s="90"/>
      <c r="R38" s="6"/>
      <c r="S38" s="6"/>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row>
    <row r="39" spans="1:174" x14ac:dyDescent="0.3">
      <c r="A39" s="19"/>
      <c r="B39" s="30" t="s">
        <v>17</v>
      </c>
      <c r="C39" s="19"/>
      <c r="D39" s="22"/>
      <c r="E39" s="19"/>
      <c r="F39" s="19"/>
      <c r="G39" s="19"/>
      <c r="H39" s="19"/>
      <c r="I39" s="19"/>
      <c r="J39" s="19"/>
      <c r="K39" s="19"/>
      <c r="N39" s="90"/>
      <c r="O39" s="90"/>
      <c r="P39" s="90"/>
      <c r="Q39" s="90"/>
      <c r="R39" s="6"/>
      <c r="S39" s="6"/>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row>
    <row r="40" spans="1:174" x14ac:dyDescent="0.3">
      <c r="A40" s="19"/>
      <c r="B40" s="19"/>
      <c r="C40" s="19"/>
      <c r="D40" s="22"/>
      <c r="E40" s="19"/>
      <c r="F40" s="19"/>
      <c r="G40" s="19"/>
      <c r="H40" s="19"/>
      <c r="I40" s="19"/>
      <c r="J40" s="19"/>
      <c r="K40" s="19"/>
      <c r="N40" s="90"/>
      <c r="O40" s="90"/>
      <c r="P40" s="90"/>
      <c r="Q40" s="90"/>
      <c r="R40" s="6"/>
      <c r="S40" s="6"/>
      <c r="AH40" s="4"/>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row>
    <row r="41" spans="1:174" ht="15" x14ac:dyDescent="0.35">
      <c r="A41" s="19"/>
      <c r="B41" s="31" t="s">
        <v>42</v>
      </c>
      <c r="C41" s="32">
        <f>117000*0.006894757</f>
        <v>806.68656899999996</v>
      </c>
      <c r="D41" s="26" t="s">
        <v>2</v>
      </c>
      <c r="E41" s="31" t="s">
        <v>35</v>
      </c>
      <c r="F41" s="33">
        <v>2</v>
      </c>
      <c r="G41" s="19"/>
      <c r="H41" s="19"/>
      <c r="I41" s="19"/>
      <c r="J41" s="19"/>
      <c r="K41" s="19"/>
      <c r="N41" s="90"/>
      <c r="O41" s="90"/>
      <c r="P41" s="90"/>
      <c r="Q41" s="90"/>
      <c r="R41" s="6"/>
      <c r="S41" s="6"/>
      <c r="V41" s="34"/>
      <c r="AH41" s="4"/>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row>
    <row r="42" spans="1:174" ht="15" x14ac:dyDescent="0.35">
      <c r="A42" s="19"/>
      <c r="B42" s="31" t="s">
        <v>42</v>
      </c>
      <c r="C42" s="32">
        <f>95000*0.006894757</f>
        <v>655.00191499999994</v>
      </c>
      <c r="D42" s="26" t="s">
        <v>2</v>
      </c>
      <c r="E42" s="31" t="s">
        <v>35</v>
      </c>
      <c r="F42" s="33">
        <v>1.5</v>
      </c>
      <c r="G42" s="19"/>
      <c r="H42" s="19"/>
      <c r="I42" s="19"/>
      <c r="J42" s="19"/>
      <c r="K42" s="19"/>
      <c r="N42" s="90"/>
      <c r="O42" s="90"/>
      <c r="P42" s="90"/>
      <c r="Q42" s="90"/>
      <c r="R42" s="6"/>
      <c r="S42" s="6"/>
      <c r="AH42" s="4"/>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row>
    <row r="43" spans="1:174" ht="15" x14ac:dyDescent="0.35">
      <c r="A43" s="19"/>
      <c r="B43" s="31" t="s">
        <v>42</v>
      </c>
      <c r="C43" s="35">
        <f>IF(C41-(C41-C42)*(F41-F43)/(F41-F42)&gt;C41,C41,C41-(C41-C42)*(F41-F43)/(F41-F42))</f>
        <v>579.15958799999999</v>
      </c>
      <c r="D43" s="26" t="s">
        <v>2</v>
      </c>
      <c r="E43" s="31" t="s">
        <v>35</v>
      </c>
      <c r="F43" s="33">
        <v>1.25</v>
      </c>
      <c r="G43" s="23" t="s">
        <v>12</v>
      </c>
      <c r="H43" s="23"/>
      <c r="I43" s="23"/>
      <c r="J43" s="23"/>
      <c r="K43" s="19"/>
      <c r="N43" s="90"/>
      <c r="O43" s="90"/>
      <c r="P43" s="90"/>
      <c r="Q43" s="90"/>
      <c r="R43" s="6"/>
      <c r="S43" s="6"/>
      <c r="AB43" s="10"/>
      <c r="AH43" s="4"/>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row>
    <row r="44" spans="1:174" ht="15" x14ac:dyDescent="0.35">
      <c r="A44" s="19"/>
      <c r="B44" s="20" t="s">
        <v>43</v>
      </c>
      <c r="C44" s="36">
        <v>0.5</v>
      </c>
      <c r="D44" s="22"/>
      <c r="E44" s="37" t="s">
        <v>11</v>
      </c>
      <c r="F44" s="19"/>
      <c r="G44" s="19"/>
      <c r="H44" s="19"/>
      <c r="I44" s="19"/>
      <c r="J44" s="19"/>
      <c r="K44" s="19"/>
      <c r="N44" s="90"/>
      <c r="O44" s="90"/>
      <c r="P44" s="90"/>
      <c r="Q44" s="90"/>
      <c r="R44" s="6"/>
      <c r="S44" s="6"/>
      <c r="AB44" s="10"/>
      <c r="AH44" s="4"/>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row>
    <row r="45" spans="1:174" x14ac:dyDescent="0.3">
      <c r="N45" s="90"/>
      <c r="O45" s="90"/>
      <c r="P45" s="90"/>
      <c r="Q45" s="90"/>
      <c r="R45" s="6"/>
      <c r="S45" s="6"/>
      <c r="U45" s="3"/>
      <c r="AB45" s="10"/>
      <c r="AF45" s="10"/>
      <c r="AH45" s="4"/>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row>
    <row r="46" spans="1:174" ht="15" x14ac:dyDescent="0.35">
      <c r="B46" s="20" t="s">
        <v>44</v>
      </c>
      <c r="C46" s="3" t="str">
        <f>[1]!xln(C47)</f>
        <v>0.5 × 579 × 40</v>
      </c>
      <c r="N46" s="90"/>
      <c r="O46" s="90"/>
      <c r="P46" s="90"/>
      <c r="Q46" s="90"/>
      <c r="R46" s="6"/>
      <c r="S46" s="6"/>
      <c r="U46" s="3"/>
      <c r="AB46" s="3"/>
      <c r="AH46" s="4"/>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row>
    <row r="47" spans="1:174" ht="15" x14ac:dyDescent="0.35">
      <c r="A47" s="19"/>
      <c r="B47" s="20" t="s">
        <v>44</v>
      </c>
      <c r="C47" s="38">
        <f>C44*C43*C37</f>
        <v>11583.19176</v>
      </c>
      <c r="D47" s="22" t="s">
        <v>1</v>
      </c>
      <c r="E47" s="39" t="s">
        <v>45</v>
      </c>
      <c r="F47" s="19"/>
      <c r="G47" s="19"/>
      <c r="H47" s="19"/>
      <c r="I47" s="19"/>
      <c r="J47" s="19"/>
      <c r="K47" s="19"/>
      <c r="N47" s="90"/>
      <c r="O47" s="90"/>
      <c r="P47" s="90"/>
      <c r="Q47" s="90"/>
      <c r="R47" s="6"/>
      <c r="S47" s="6"/>
      <c r="U47" s="3"/>
      <c r="AH47" s="4"/>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row>
    <row r="48" spans="1:174" x14ac:dyDescent="0.3">
      <c r="A48" s="19"/>
      <c r="B48" s="20"/>
      <c r="C48" s="38"/>
      <c r="D48" s="22"/>
      <c r="E48" s="39"/>
      <c r="F48" s="19"/>
      <c r="G48" s="19"/>
      <c r="H48" s="19"/>
      <c r="I48" s="19"/>
      <c r="J48" s="19"/>
      <c r="K48" s="19"/>
      <c r="N48" s="90"/>
      <c r="O48" s="90"/>
      <c r="P48" s="90"/>
      <c r="Q48" s="90"/>
      <c r="R48" s="6"/>
      <c r="S48" s="6"/>
      <c r="U48" s="3"/>
      <c r="AH48" s="4"/>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row>
    <row r="49" spans="1:174" ht="15" x14ac:dyDescent="0.35">
      <c r="A49" s="19"/>
      <c r="B49" s="19"/>
      <c r="C49" s="19"/>
      <c r="D49" s="19"/>
      <c r="E49" s="19"/>
      <c r="F49" s="19"/>
      <c r="G49" s="19"/>
      <c r="H49" s="19"/>
      <c r="I49" s="40" t="s">
        <v>46</v>
      </c>
      <c r="J49" s="19"/>
      <c r="K49" s="19"/>
      <c r="N49" s="90"/>
      <c r="O49" s="90"/>
      <c r="P49" s="90"/>
      <c r="Q49" s="90"/>
      <c r="R49" s="6"/>
      <c r="S49" s="6"/>
      <c r="U49" s="3"/>
      <c r="AH49" s="4"/>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row>
    <row r="50" spans="1:174" x14ac:dyDescent="0.3">
      <c r="A50" s="19"/>
      <c r="B50" s="31"/>
      <c r="C50" s="19"/>
      <c r="D50" s="22"/>
      <c r="E50" s="19"/>
      <c r="F50" s="19"/>
      <c r="H50" s="40"/>
      <c r="I50" s="40"/>
      <c r="J50" s="9" t="str">
        <f>[1]!xln(K50)&amp;" ="</f>
        <v>11583 / (3250 × 1.15) - 1 =</v>
      </c>
      <c r="K50" s="65">
        <f>C47/(C25*1.15)-1</f>
        <v>2.0991817418060204</v>
      </c>
      <c r="N50" s="90"/>
      <c r="O50" s="90"/>
      <c r="P50" s="90"/>
      <c r="Q50" s="90"/>
      <c r="R50" s="6"/>
      <c r="S50" s="6"/>
      <c r="AH50" s="4"/>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row>
    <row r="51" spans="1:174" x14ac:dyDescent="0.3">
      <c r="A51" s="19"/>
      <c r="B51" s="19"/>
      <c r="C51" s="19"/>
      <c r="D51" s="19"/>
      <c r="E51" s="19"/>
      <c r="F51" s="19"/>
      <c r="G51" s="19"/>
      <c r="H51" s="19"/>
      <c r="I51" s="19"/>
      <c r="J51" s="19"/>
      <c r="K51" s="19"/>
      <c r="N51" s="90"/>
      <c r="O51" s="90"/>
      <c r="P51" s="90"/>
      <c r="Q51" s="90"/>
      <c r="R51" s="6"/>
      <c r="S51" s="6"/>
      <c r="AH51" s="4"/>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row>
    <row r="52" spans="1:174" ht="15.75" customHeight="1" x14ac:dyDescent="0.3">
      <c r="A52" s="19"/>
      <c r="B52" s="118" t="s">
        <v>47</v>
      </c>
      <c r="C52" s="118"/>
      <c r="D52" s="118"/>
      <c r="E52" s="118"/>
      <c r="F52" s="118"/>
      <c r="G52" s="118"/>
      <c r="H52" s="118"/>
      <c r="I52" s="118"/>
      <c r="J52" s="118"/>
      <c r="K52" s="19"/>
      <c r="N52" s="90"/>
      <c r="O52" s="90"/>
      <c r="P52" s="90"/>
      <c r="Q52" s="90"/>
      <c r="R52" s="6"/>
      <c r="S52" s="6"/>
      <c r="AH52" s="4"/>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row>
    <row r="53" spans="1:174" x14ac:dyDescent="0.3">
      <c r="A53" s="19"/>
      <c r="B53" s="118"/>
      <c r="C53" s="118"/>
      <c r="D53" s="118"/>
      <c r="E53" s="118"/>
      <c r="F53" s="118"/>
      <c r="G53" s="118"/>
      <c r="H53" s="118"/>
      <c r="I53" s="118"/>
      <c r="J53" s="118"/>
      <c r="K53" s="19"/>
      <c r="N53" s="90"/>
      <c r="O53" s="90"/>
      <c r="P53" s="90"/>
      <c r="Q53" s="90"/>
      <c r="R53" s="6"/>
      <c r="S53" s="6"/>
      <c r="AH53" s="4"/>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row>
    <row r="54" spans="1:174" x14ac:dyDescent="0.3">
      <c r="N54" s="90"/>
      <c r="O54" s="90"/>
      <c r="P54" s="90"/>
      <c r="Q54" s="90"/>
      <c r="R54" s="6"/>
      <c r="S54" s="6"/>
      <c r="AH54" s="4"/>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row>
    <row r="55" spans="1:174" x14ac:dyDescent="0.3">
      <c r="A55" s="19"/>
      <c r="B55" s="41"/>
      <c r="C55" s="41"/>
      <c r="D55" s="41"/>
      <c r="E55" s="41"/>
      <c r="F55" s="41"/>
      <c r="G55" s="41"/>
      <c r="H55" s="41"/>
      <c r="I55" s="41"/>
      <c r="J55" s="41"/>
      <c r="K55" s="19"/>
      <c r="N55" s="90"/>
      <c r="O55" s="90"/>
      <c r="P55" s="90"/>
      <c r="Q55" s="90"/>
      <c r="R55" s="6"/>
      <c r="S55" s="6"/>
      <c r="AH55" s="4"/>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row>
    <row r="56" spans="1:174" x14ac:dyDescent="0.3">
      <c r="A56" s="19"/>
      <c r="B56" s="24"/>
      <c r="C56" s="29"/>
      <c r="D56" s="22"/>
      <c r="E56" s="30"/>
      <c r="F56" s="19"/>
      <c r="G56" s="19"/>
      <c r="H56" s="19"/>
      <c r="I56" s="19"/>
      <c r="J56" s="19"/>
      <c r="K56" s="19"/>
      <c r="N56" s="90"/>
      <c r="O56" s="90"/>
      <c r="P56" s="90"/>
      <c r="Q56" s="90"/>
      <c r="R56" s="6"/>
      <c r="S56" s="6"/>
      <c r="AH56" s="4"/>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row>
    <row r="57" spans="1:174" x14ac:dyDescent="0.3">
      <c r="A57" s="19"/>
      <c r="B57" s="24"/>
      <c r="C57" s="29"/>
      <c r="D57" s="22"/>
      <c r="E57" s="30"/>
      <c r="F57" s="19"/>
      <c r="G57" s="19"/>
      <c r="H57" s="19"/>
      <c r="I57" s="19"/>
      <c r="J57" s="19"/>
      <c r="K57" s="19"/>
      <c r="N57" s="90"/>
      <c r="O57" s="90"/>
      <c r="P57" s="90"/>
      <c r="Q57" s="90"/>
      <c r="R57" s="6"/>
      <c r="S57" s="6"/>
      <c r="AH57" s="4"/>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row>
    <row r="58" spans="1:174" x14ac:dyDescent="0.3">
      <c r="A58" s="19"/>
      <c r="B58" s="20"/>
      <c r="C58" s="19"/>
      <c r="D58" s="22"/>
      <c r="E58" s="19"/>
      <c r="F58" s="19"/>
      <c r="G58" s="19"/>
      <c r="H58" s="19"/>
      <c r="I58" s="19"/>
      <c r="J58" s="19"/>
      <c r="K58" s="19"/>
      <c r="N58" s="90"/>
      <c r="O58" s="90"/>
      <c r="P58" s="90"/>
      <c r="Q58" s="90"/>
      <c r="R58" s="6"/>
      <c r="S58" s="6"/>
      <c r="AH58" s="4"/>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row>
    <row r="59" spans="1:174" x14ac:dyDescent="0.3">
      <c r="A59" s="96"/>
      <c r="B59" s="97"/>
      <c r="C59" s="98"/>
      <c r="D59" s="96"/>
      <c r="E59" s="96"/>
      <c r="F59" s="96"/>
      <c r="G59" s="98"/>
      <c r="H59" s="96"/>
      <c r="I59" s="96"/>
      <c r="J59" s="96"/>
      <c r="K59" s="96"/>
      <c r="N59" s="90"/>
      <c r="O59" s="90"/>
      <c r="P59" s="90"/>
      <c r="Q59" s="90"/>
      <c r="R59" s="6"/>
      <c r="S59" s="6"/>
      <c r="AH59" s="4"/>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row>
    <row r="60" spans="1:174" x14ac:dyDescent="0.3">
      <c r="A60" s="96"/>
      <c r="B60" s="99"/>
      <c r="C60" s="98"/>
      <c r="D60" s="100"/>
      <c r="E60" s="100"/>
      <c r="F60" s="101" t="s">
        <v>88</v>
      </c>
      <c r="G60" s="98"/>
      <c r="H60" s="100"/>
      <c r="I60" s="100"/>
      <c r="J60" s="100"/>
      <c r="K60" s="96"/>
      <c r="N60" s="90"/>
      <c r="O60" s="90"/>
      <c r="P60" s="90"/>
      <c r="Q60" s="90"/>
      <c r="R60" s="6"/>
      <c r="S60" s="6"/>
      <c r="AH60" s="4"/>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row>
    <row r="61" spans="1:174" s="11" customFormat="1" x14ac:dyDescent="0.3">
      <c r="A61" s="96"/>
      <c r="B61" s="100"/>
      <c r="C61" s="100"/>
      <c r="D61" s="100"/>
      <c r="E61" s="100"/>
      <c r="F61" s="111" t="s">
        <v>101</v>
      </c>
      <c r="G61" s="100"/>
      <c r="H61" s="100"/>
      <c r="I61" s="100"/>
      <c r="J61" s="100"/>
      <c r="K61" s="96"/>
      <c r="M61" s="16"/>
      <c r="N61" s="90"/>
      <c r="O61" s="90"/>
      <c r="P61" s="90"/>
      <c r="Q61" s="90"/>
      <c r="R61" s="6"/>
      <c r="S61" s="6"/>
      <c r="T61" s="7"/>
      <c r="U61" s="12"/>
      <c r="V61" s="12"/>
      <c r="W61" s="12"/>
      <c r="X61" s="12"/>
      <c r="Y61" s="12"/>
      <c r="Z61" s="12"/>
      <c r="AA61" s="12"/>
      <c r="AB61" s="12"/>
      <c r="AC61" s="12"/>
      <c r="AD61" s="12"/>
      <c r="AE61" s="12"/>
      <c r="AF61" s="12"/>
      <c r="AG61" s="12"/>
      <c r="AH61" s="12"/>
    </row>
    <row r="62" spans="1:174" s="11" customFormat="1" x14ac:dyDescent="0.3">
      <c r="A62" s="79"/>
      <c r="B62" s="70"/>
      <c r="C62" s="70"/>
      <c r="D62" s="70"/>
      <c r="E62" s="72" t="s">
        <v>26</v>
      </c>
      <c r="F62" s="73" t="str">
        <f>$C$1</f>
        <v>R. Abbott</v>
      </c>
      <c r="G62" s="70"/>
      <c r="H62" s="80"/>
      <c r="I62" s="72" t="s">
        <v>31</v>
      </c>
      <c r="J62" s="81" t="str">
        <f>$G$2</f>
        <v>AA-SM-005-003</v>
      </c>
      <c r="K62" s="82"/>
      <c r="L62" s="83"/>
      <c r="M62" s="74"/>
      <c r="N62" s="74"/>
      <c r="O62" s="90"/>
      <c r="P62" s="90"/>
      <c r="Q62" s="90"/>
      <c r="R62" s="6"/>
      <c r="S62" s="6"/>
      <c r="T62" s="7"/>
      <c r="U62" s="12"/>
      <c r="V62" s="12"/>
      <c r="W62" s="12"/>
      <c r="X62" s="12"/>
      <c r="Y62" s="12"/>
      <c r="Z62" s="12"/>
      <c r="AA62" s="12"/>
      <c r="AB62" s="12"/>
      <c r="AC62" s="12"/>
      <c r="AD62" s="12"/>
      <c r="AE62" s="12"/>
      <c r="AF62" s="12"/>
      <c r="AG62" s="12"/>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row>
    <row r="63" spans="1:174" s="14" customFormat="1" x14ac:dyDescent="0.3">
      <c r="A63" s="70"/>
      <c r="B63" s="70"/>
      <c r="C63" s="70"/>
      <c r="D63" s="70"/>
      <c r="E63" s="72" t="s">
        <v>27</v>
      </c>
      <c r="F63" s="80" t="str">
        <f>$C$2</f>
        <v xml:space="preserve"> </v>
      </c>
      <c r="G63" s="70"/>
      <c r="H63" s="80"/>
      <c r="I63" s="72" t="s">
        <v>32</v>
      </c>
      <c r="J63" s="82" t="str">
        <f>$G$3</f>
        <v>IR</v>
      </c>
      <c r="K63" s="82"/>
      <c r="L63" s="83"/>
      <c r="M63" s="74">
        <v>1</v>
      </c>
      <c r="N63" s="74"/>
      <c r="O63" s="90"/>
      <c r="P63" s="90"/>
      <c r="Q63" s="90"/>
      <c r="R63" s="6"/>
      <c r="S63" s="6"/>
      <c r="T63" s="7"/>
      <c r="U63" s="12"/>
      <c r="V63" s="12"/>
      <c r="W63" s="12"/>
      <c r="X63" s="12"/>
      <c r="Y63" s="12"/>
      <c r="Z63" s="12"/>
      <c r="AA63" s="12"/>
      <c r="AB63" s="12"/>
      <c r="AC63" s="12"/>
      <c r="AD63" s="12"/>
      <c r="AE63" s="12"/>
      <c r="AF63" s="12"/>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row>
    <row r="64" spans="1:174" s="11" customFormat="1" x14ac:dyDescent="0.3">
      <c r="A64" s="70"/>
      <c r="B64" s="70"/>
      <c r="C64" s="70"/>
      <c r="D64" s="70"/>
      <c r="E64" s="72" t="s">
        <v>0</v>
      </c>
      <c r="F64" s="80" t="str">
        <f>$C$3</f>
        <v>20/10/2013</v>
      </c>
      <c r="G64" s="70"/>
      <c r="H64" s="80"/>
      <c r="I64" s="72" t="s">
        <v>33</v>
      </c>
      <c r="J64" s="73" t="str">
        <f>L64&amp;" of "&amp;$G$1</f>
        <v>2 of 2</v>
      </c>
      <c r="K64" s="80"/>
      <c r="L64" s="83">
        <f>SUM($M$1:M63)</f>
        <v>2</v>
      </c>
      <c r="M64" s="74"/>
      <c r="N64" s="74"/>
      <c r="O64" s="90"/>
      <c r="P64" s="90"/>
      <c r="Q64" s="90"/>
      <c r="R64" s="6"/>
      <c r="S64" s="6"/>
      <c r="T64" s="7"/>
      <c r="U64" s="12"/>
      <c r="V64" s="12"/>
      <c r="W64" s="12"/>
      <c r="X64" s="12"/>
      <c r="Y64" s="12"/>
      <c r="Z64" s="12"/>
      <c r="AA64" s="12"/>
      <c r="AB64" s="12"/>
      <c r="AC64" s="12"/>
      <c r="AD64" s="12"/>
      <c r="AE64" s="12"/>
      <c r="AF64" s="12"/>
      <c r="AG64" s="12"/>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row>
    <row r="65" spans="1:174" s="11" customFormat="1" x14ac:dyDescent="0.3">
      <c r="A65" s="3"/>
      <c r="B65" s="3"/>
      <c r="C65" s="3"/>
      <c r="D65" s="3"/>
      <c r="E65" s="72" t="s">
        <v>82</v>
      </c>
      <c r="F65" s="80" t="str">
        <f>$C$5</f>
        <v>STANDARD SPREADSHEET METHOD</v>
      </c>
      <c r="G65" s="70"/>
      <c r="H65" s="70"/>
      <c r="I65" s="84"/>
      <c r="J65" s="73"/>
      <c r="K65" s="70"/>
      <c r="L65" s="70"/>
      <c r="M65" s="74"/>
      <c r="N65" s="74"/>
      <c r="O65" s="90"/>
      <c r="P65" s="90"/>
      <c r="Q65" s="90"/>
      <c r="R65" s="6"/>
      <c r="S65" s="6"/>
      <c r="T65" s="7"/>
      <c r="U65" s="12"/>
      <c r="V65" s="12"/>
      <c r="W65" s="12"/>
      <c r="X65" s="12"/>
      <c r="Y65" s="12"/>
      <c r="Z65" s="12"/>
      <c r="AA65" s="12"/>
      <c r="AB65" s="12"/>
      <c r="AC65" s="12"/>
      <c r="AD65" s="12"/>
      <c r="AE65" s="12"/>
      <c r="AF65" s="12"/>
      <c r="AG65" s="12"/>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row>
    <row r="66" spans="1:174" ht="15.6" x14ac:dyDescent="0.3">
      <c r="A66" s="15"/>
      <c r="B66" s="86" t="str">
        <f>$G$4</f>
        <v>EFFECT OF BOLT ON PLATE</v>
      </c>
      <c r="C66" s="15"/>
      <c r="D66" s="15"/>
      <c r="E66" s="15"/>
      <c r="F66" s="15"/>
      <c r="G66" s="15"/>
      <c r="H66" s="15"/>
      <c r="I66" s="15"/>
      <c r="J66" s="15"/>
      <c r="K66" s="15"/>
      <c r="N66" s="90"/>
      <c r="O66" s="90"/>
      <c r="P66" s="90"/>
      <c r="Q66" s="90"/>
      <c r="R66" s="6"/>
      <c r="S66" s="6"/>
      <c r="AH66" s="4"/>
    </row>
    <row r="67" spans="1:174" x14ac:dyDescent="0.3">
      <c r="A67" s="17"/>
      <c r="B67" s="43" t="s">
        <v>10</v>
      </c>
      <c r="C67" s="19"/>
      <c r="D67" s="19"/>
      <c r="E67" s="19"/>
      <c r="F67" s="19"/>
      <c r="G67" s="19"/>
      <c r="H67" s="19"/>
      <c r="I67" s="19"/>
      <c r="J67" s="19"/>
      <c r="K67" s="19"/>
      <c r="N67" s="90"/>
      <c r="O67" s="90"/>
      <c r="P67" s="90"/>
      <c r="Q67" s="90"/>
      <c r="R67" s="6"/>
      <c r="S67" s="6"/>
      <c r="AH67" s="4"/>
    </row>
    <row r="68" spans="1:174" ht="13.5" customHeight="1" x14ac:dyDescent="0.3">
      <c r="A68" s="19"/>
      <c r="B68" s="19"/>
      <c r="C68" s="19"/>
      <c r="D68" s="19"/>
      <c r="E68" s="19"/>
      <c r="F68" s="19"/>
      <c r="G68" s="19"/>
      <c r="H68" s="19"/>
      <c r="I68" s="19"/>
      <c r="J68" s="19"/>
      <c r="K68" s="19"/>
      <c r="N68" s="90"/>
      <c r="O68" s="90"/>
      <c r="P68" s="90"/>
      <c r="Q68" s="90"/>
      <c r="R68" s="6"/>
      <c r="S68" s="6"/>
      <c r="AH68" s="4"/>
    </row>
    <row r="69" spans="1:174" x14ac:dyDescent="0.3">
      <c r="A69" s="19"/>
      <c r="B69" s="19"/>
      <c r="C69" s="19"/>
      <c r="D69" s="19"/>
      <c r="E69" s="19"/>
      <c r="F69" s="19"/>
      <c r="G69" s="19"/>
      <c r="H69" s="19"/>
      <c r="I69" s="19"/>
      <c r="J69" s="19"/>
      <c r="K69" s="19"/>
      <c r="N69" s="90"/>
      <c r="O69" s="90"/>
      <c r="P69" s="90"/>
      <c r="Q69" s="90"/>
      <c r="R69" s="6"/>
      <c r="S69" s="6"/>
      <c r="AH69" s="4"/>
    </row>
    <row r="70" spans="1:174" x14ac:dyDescent="0.3">
      <c r="A70" s="19"/>
      <c r="B70" s="19"/>
      <c r="C70" s="19"/>
      <c r="D70" s="19"/>
      <c r="E70" s="19"/>
      <c r="F70" s="19"/>
      <c r="G70" s="19"/>
      <c r="H70" s="19"/>
      <c r="I70" s="19"/>
      <c r="J70" s="19"/>
      <c r="K70" s="19"/>
      <c r="N70" s="90"/>
      <c r="O70" s="90"/>
      <c r="P70" s="90"/>
      <c r="Q70" s="90"/>
      <c r="R70" s="6"/>
      <c r="S70" s="6"/>
      <c r="AH70" s="4"/>
    </row>
    <row r="71" spans="1:174" x14ac:dyDescent="0.3">
      <c r="A71" s="19"/>
      <c r="B71" s="19"/>
      <c r="C71" s="19"/>
      <c r="D71" s="19"/>
      <c r="E71" s="19"/>
      <c r="F71" s="19"/>
      <c r="G71" s="19"/>
      <c r="H71" s="19"/>
      <c r="I71" s="19"/>
      <c r="J71" s="19"/>
      <c r="K71" s="19"/>
      <c r="N71" s="90"/>
      <c r="O71" s="90"/>
      <c r="P71" s="90"/>
      <c r="Q71" s="90"/>
      <c r="R71" s="6"/>
      <c r="S71" s="6"/>
      <c r="AH71" s="4"/>
    </row>
    <row r="72" spans="1:174" x14ac:dyDescent="0.3">
      <c r="A72" s="19"/>
      <c r="B72" s="19"/>
      <c r="C72" s="19"/>
      <c r="D72" s="19"/>
      <c r="E72" s="19"/>
      <c r="F72" s="19"/>
      <c r="G72" s="19"/>
      <c r="H72" s="19"/>
      <c r="I72" s="19"/>
      <c r="J72" s="19"/>
      <c r="K72" s="19"/>
      <c r="N72" s="90"/>
      <c r="O72" s="90"/>
      <c r="P72" s="90"/>
      <c r="Q72" s="90"/>
      <c r="R72" s="6"/>
      <c r="S72" s="6"/>
      <c r="AH72" s="4"/>
    </row>
    <row r="73" spans="1:174" x14ac:dyDescent="0.3">
      <c r="A73" s="19"/>
      <c r="B73" s="19"/>
      <c r="C73" s="19"/>
      <c r="D73" s="19"/>
      <c r="E73" s="19"/>
      <c r="F73" s="19"/>
      <c r="G73" s="19"/>
      <c r="H73" s="19"/>
      <c r="I73" s="19"/>
      <c r="J73" s="19"/>
      <c r="K73" s="19"/>
      <c r="N73" s="90"/>
      <c r="O73" s="90"/>
      <c r="P73" s="90"/>
      <c r="Q73" s="90"/>
      <c r="R73" s="6"/>
      <c r="S73" s="6"/>
    </row>
    <row r="74" spans="1:174" x14ac:dyDescent="0.3">
      <c r="A74" s="19"/>
      <c r="B74" s="19"/>
      <c r="C74" s="19"/>
      <c r="D74" s="19"/>
      <c r="E74" s="19"/>
      <c r="F74" s="19"/>
      <c r="G74" s="19"/>
      <c r="H74" s="19"/>
      <c r="I74" s="19"/>
      <c r="J74" s="19"/>
      <c r="K74" s="19"/>
      <c r="N74" s="90"/>
      <c r="O74" s="90"/>
      <c r="P74" s="90"/>
      <c r="Q74" s="90"/>
      <c r="R74" s="6"/>
      <c r="S74" s="6"/>
    </row>
    <row r="75" spans="1:174" x14ac:dyDescent="0.3">
      <c r="A75" s="19"/>
      <c r="B75" s="19"/>
      <c r="C75" s="19"/>
      <c r="D75" s="19"/>
      <c r="E75" s="19"/>
      <c r="F75" s="19"/>
      <c r="G75" s="19"/>
      <c r="H75" s="19"/>
      <c r="I75" s="19"/>
      <c r="J75" s="19"/>
      <c r="K75" s="19"/>
      <c r="N75" s="90"/>
      <c r="O75" s="90"/>
      <c r="P75" s="90"/>
      <c r="Q75" s="90"/>
      <c r="R75" s="6"/>
      <c r="S75" s="6"/>
    </row>
    <row r="76" spans="1:174" x14ac:dyDescent="0.3">
      <c r="A76" s="19"/>
      <c r="B76" s="19"/>
      <c r="C76" s="19"/>
      <c r="D76" s="19"/>
      <c r="E76" s="19"/>
      <c r="F76" s="19"/>
      <c r="G76" s="19"/>
      <c r="H76" s="19"/>
      <c r="I76" s="19"/>
      <c r="J76" s="19"/>
      <c r="K76" s="19"/>
      <c r="N76" s="90"/>
      <c r="O76" s="90"/>
      <c r="P76" s="90"/>
      <c r="Q76" s="90"/>
      <c r="R76" s="6"/>
      <c r="S76" s="6"/>
    </row>
    <row r="77" spans="1:174" x14ac:dyDescent="0.3">
      <c r="A77" s="19"/>
      <c r="B77" s="19"/>
      <c r="C77" s="19"/>
      <c r="D77" s="19"/>
      <c r="E77" s="19"/>
      <c r="F77" s="19"/>
      <c r="G77" s="19"/>
      <c r="H77" s="19"/>
      <c r="I77" s="19"/>
      <c r="J77" s="19"/>
      <c r="K77" s="19"/>
      <c r="N77" s="90"/>
      <c r="O77" s="90"/>
      <c r="P77" s="90"/>
      <c r="Q77" s="90"/>
      <c r="R77" s="6"/>
      <c r="S77" s="6"/>
    </row>
    <row r="78" spans="1:174" x14ac:dyDescent="0.3">
      <c r="A78" s="19"/>
      <c r="B78" s="19"/>
      <c r="C78" s="19"/>
      <c r="D78" s="19"/>
      <c r="E78" s="19"/>
      <c r="F78" s="19"/>
      <c r="G78" s="19"/>
      <c r="H78" s="19"/>
      <c r="I78" s="19"/>
      <c r="J78" s="19"/>
      <c r="K78" s="19"/>
      <c r="N78" s="90"/>
      <c r="O78" s="90"/>
      <c r="P78" s="90"/>
      <c r="Q78" s="90"/>
      <c r="R78" s="6"/>
      <c r="S78" s="6"/>
    </row>
    <row r="79" spans="1:174" x14ac:dyDescent="0.3">
      <c r="A79" s="19"/>
      <c r="B79" s="19"/>
      <c r="C79" s="19"/>
      <c r="D79" s="19"/>
      <c r="E79" s="19"/>
      <c r="F79" s="19"/>
      <c r="G79" s="19"/>
      <c r="H79" s="19"/>
      <c r="I79" s="19"/>
      <c r="J79" s="19"/>
      <c r="K79" s="19"/>
      <c r="N79" s="90"/>
      <c r="O79" s="90"/>
      <c r="P79" s="90"/>
      <c r="Q79" s="90"/>
      <c r="R79" s="6"/>
      <c r="S79" s="6"/>
    </row>
    <row r="80" spans="1:174" x14ac:dyDescent="0.3">
      <c r="A80" s="19"/>
      <c r="B80" s="19"/>
      <c r="C80" s="19"/>
      <c r="D80" s="19"/>
      <c r="E80" s="19"/>
      <c r="F80" s="19"/>
      <c r="G80" s="19"/>
      <c r="H80" s="19"/>
      <c r="I80" s="19"/>
      <c r="J80" s="19"/>
      <c r="K80" s="19"/>
      <c r="N80" s="90"/>
      <c r="O80" s="90"/>
      <c r="P80" s="90"/>
      <c r="Q80" s="90"/>
      <c r="R80" s="6"/>
      <c r="S80" s="6"/>
    </row>
    <row r="81" spans="1:174" x14ac:dyDescent="0.3">
      <c r="A81" s="19"/>
      <c r="B81" s="19"/>
      <c r="C81" s="19"/>
      <c r="D81" s="22"/>
      <c r="E81" s="19"/>
      <c r="F81" s="19"/>
      <c r="G81" s="19"/>
      <c r="H81" s="19"/>
      <c r="I81" s="19"/>
      <c r="J81" s="19"/>
      <c r="K81" s="19"/>
      <c r="L81" s="3"/>
      <c r="N81" s="90"/>
      <c r="O81" s="90"/>
      <c r="P81" s="90"/>
      <c r="Q81" s="90"/>
      <c r="R81" s="6"/>
      <c r="S81" s="6"/>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row>
    <row r="82" spans="1:174" ht="15" x14ac:dyDescent="0.35">
      <c r="A82" s="15"/>
      <c r="C82" s="20" t="s">
        <v>48</v>
      </c>
      <c r="D82" s="21">
        <v>3250</v>
      </c>
      <c r="E82" s="22" t="s">
        <v>1</v>
      </c>
      <c r="F82" s="23" t="s">
        <v>15</v>
      </c>
      <c r="G82" s="19"/>
      <c r="H82" s="19"/>
      <c r="I82" s="19"/>
      <c r="J82" s="19"/>
      <c r="K82" s="15"/>
      <c r="L82" s="3"/>
      <c r="N82" s="90"/>
      <c r="O82" s="90"/>
      <c r="P82" s="90"/>
      <c r="Q82" s="90"/>
      <c r="R82" s="6"/>
      <c r="S82" s="6"/>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row>
    <row r="83" spans="1:174" x14ac:dyDescent="0.3">
      <c r="A83" s="15"/>
      <c r="C83" s="19"/>
      <c r="D83" s="20"/>
      <c r="E83" s="22"/>
      <c r="F83" s="19"/>
      <c r="G83" s="19"/>
      <c r="H83" s="19"/>
      <c r="I83" s="19"/>
      <c r="J83" s="19"/>
      <c r="K83" s="15"/>
      <c r="L83" s="3"/>
      <c r="N83" s="90"/>
      <c r="O83" s="90"/>
      <c r="P83" s="90"/>
      <c r="Q83" s="90"/>
      <c r="R83" s="6"/>
      <c r="S83" s="6"/>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row>
    <row r="84" spans="1:174" ht="15" x14ac:dyDescent="0.35">
      <c r="A84" s="15"/>
      <c r="C84" s="24" t="s">
        <v>37</v>
      </c>
      <c r="D84" s="25">
        <v>8</v>
      </c>
      <c r="E84" s="26" t="s">
        <v>3</v>
      </c>
      <c r="F84" s="23" t="s">
        <v>6</v>
      </c>
      <c r="G84" s="19"/>
      <c r="H84" s="19"/>
      <c r="I84" s="19"/>
      <c r="J84" s="19"/>
      <c r="K84" s="15"/>
      <c r="L84" s="3"/>
      <c r="N84" s="90"/>
      <c r="O84" s="90"/>
      <c r="P84" s="90"/>
      <c r="Q84" s="90"/>
      <c r="R84" s="6"/>
      <c r="S84" s="6"/>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row>
    <row r="85" spans="1:174" ht="15" x14ac:dyDescent="0.35">
      <c r="A85" s="44"/>
      <c r="C85" s="24" t="s">
        <v>38</v>
      </c>
      <c r="D85" s="25">
        <v>5</v>
      </c>
      <c r="E85" s="26" t="s">
        <v>3</v>
      </c>
      <c r="F85" s="23" t="s">
        <v>5</v>
      </c>
      <c r="G85" s="19"/>
      <c r="H85" s="19"/>
      <c r="I85" s="19"/>
      <c r="J85" s="19"/>
      <c r="K85" s="15"/>
      <c r="L85" s="3"/>
      <c r="N85" s="90"/>
      <c r="O85" s="90"/>
      <c r="P85" s="90"/>
      <c r="Q85" s="90"/>
      <c r="R85" s="6"/>
      <c r="S85" s="6"/>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row>
    <row r="86" spans="1:174" ht="15" x14ac:dyDescent="0.35">
      <c r="A86" s="44"/>
      <c r="C86" s="24" t="s">
        <v>39</v>
      </c>
      <c r="D86" s="27">
        <v>10</v>
      </c>
      <c r="E86" s="22" t="s">
        <v>3</v>
      </c>
      <c r="F86" s="19" t="s">
        <v>9</v>
      </c>
      <c r="G86" s="19"/>
      <c r="H86" s="19"/>
      <c r="I86" s="19"/>
      <c r="J86" s="19"/>
      <c r="K86" s="15"/>
      <c r="L86" s="3"/>
      <c r="N86" s="90"/>
      <c r="O86" s="90"/>
      <c r="P86" s="90"/>
      <c r="Q86" s="90"/>
      <c r="R86" s="6"/>
      <c r="S86" s="6"/>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row>
    <row r="87" spans="1:174" ht="15" x14ac:dyDescent="0.35">
      <c r="A87" s="44"/>
      <c r="C87" s="24" t="s">
        <v>49</v>
      </c>
      <c r="D87" s="27">
        <v>6.6</v>
      </c>
      <c r="E87" s="22" t="s">
        <v>3</v>
      </c>
      <c r="F87" s="19" t="s">
        <v>8</v>
      </c>
      <c r="G87" s="19"/>
      <c r="H87" s="20"/>
      <c r="I87" s="20"/>
      <c r="J87" s="20"/>
      <c r="K87" s="15"/>
      <c r="L87" s="3"/>
      <c r="N87" s="90"/>
      <c r="O87" s="90"/>
      <c r="P87" s="90"/>
      <c r="Q87" s="90"/>
      <c r="R87" s="6"/>
      <c r="S87" s="6"/>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row>
    <row r="88" spans="1:174" x14ac:dyDescent="0.3">
      <c r="A88" s="44"/>
      <c r="C88" s="20" t="s">
        <v>18</v>
      </c>
      <c r="D88" s="20"/>
      <c r="E88" s="22"/>
      <c r="F88" s="19"/>
      <c r="G88" s="19"/>
      <c r="H88" s="19"/>
      <c r="I88" s="19"/>
      <c r="J88" s="19"/>
      <c r="K88" s="15"/>
      <c r="L88" s="3"/>
      <c r="N88" s="90"/>
      <c r="O88" s="90"/>
      <c r="P88" s="90"/>
      <c r="Q88" s="90"/>
      <c r="R88" s="6"/>
      <c r="S88" s="6"/>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row>
    <row r="89" spans="1:174" x14ac:dyDescent="0.3">
      <c r="L89" s="3"/>
      <c r="N89" s="90"/>
      <c r="O89" s="90"/>
      <c r="P89" s="90"/>
      <c r="Q89" s="90"/>
      <c r="R89" s="6"/>
      <c r="S89" s="6"/>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row>
    <row r="90" spans="1:174" ht="15" x14ac:dyDescent="0.35">
      <c r="C90" s="24" t="s">
        <v>50</v>
      </c>
      <c r="D90" s="3" t="str">
        <f ca="1">[1]!xlv(D92)</f>
        <v>2 × s × t</v>
      </c>
      <c r="L90" s="3"/>
      <c r="N90" s="90"/>
      <c r="O90" s="90"/>
      <c r="P90" s="90"/>
      <c r="Q90" s="90"/>
      <c r="R90" s="6"/>
      <c r="S90" s="6"/>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row>
    <row r="91" spans="1:174" ht="15" x14ac:dyDescent="0.35">
      <c r="C91" s="24" t="s">
        <v>50</v>
      </c>
      <c r="D91" s="3" t="str">
        <f>[1]!xln(D92)</f>
        <v>2 × 6.6 × 5</v>
      </c>
      <c r="L91" s="3"/>
      <c r="N91" s="90"/>
      <c r="O91" s="90"/>
      <c r="P91" s="90"/>
      <c r="Q91" s="90"/>
      <c r="R91" s="6"/>
      <c r="S91" s="6"/>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row>
    <row r="92" spans="1:174" ht="15" x14ac:dyDescent="0.35">
      <c r="A92" s="19"/>
      <c r="C92" s="24" t="s">
        <v>50</v>
      </c>
      <c r="D92" s="29">
        <f>2*D87*D85</f>
        <v>66</v>
      </c>
      <c r="E92" s="22" t="s">
        <v>41</v>
      </c>
      <c r="F92" s="39"/>
      <c r="G92" s="19"/>
      <c r="H92" s="19"/>
      <c r="I92" s="19"/>
      <c r="J92" s="19"/>
      <c r="K92" s="19"/>
      <c r="L92" s="3"/>
      <c r="N92" s="90"/>
      <c r="O92" s="90"/>
      <c r="P92" s="90"/>
      <c r="Q92" s="90"/>
      <c r="R92" s="6"/>
      <c r="S92" s="6"/>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row>
    <row r="93" spans="1:174" x14ac:dyDescent="0.3">
      <c r="A93" s="19"/>
      <c r="C93" s="19"/>
      <c r="D93" s="20"/>
      <c r="E93" s="22"/>
      <c r="F93" s="19"/>
      <c r="G93" s="19"/>
      <c r="H93" s="19"/>
      <c r="I93" s="19"/>
      <c r="J93" s="19"/>
      <c r="K93" s="19"/>
      <c r="L93" s="3"/>
      <c r="N93" s="90"/>
      <c r="O93" s="90"/>
      <c r="P93" s="90"/>
      <c r="Q93" s="90"/>
      <c r="R93" s="6"/>
      <c r="S93" s="6"/>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row>
    <row r="94" spans="1:174" ht="15" x14ac:dyDescent="0.35">
      <c r="A94" s="19"/>
      <c r="C94" s="31" t="s">
        <v>51</v>
      </c>
      <c r="D94" s="32">
        <v>255</v>
      </c>
      <c r="E94" s="26" t="s">
        <v>2</v>
      </c>
      <c r="F94" s="44"/>
      <c r="G94" s="15"/>
      <c r="H94" s="15"/>
      <c r="I94" s="15"/>
      <c r="J94" s="15"/>
      <c r="K94" s="19"/>
      <c r="L94" s="3"/>
      <c r="N94" s="90"/>
      <c r="O94" s="90"/>
      <c r="P94" s="90"/>
      <c r="Q94" s="90"/>
      <c r="R94" s="6"/>
      <c r="S94" s="6"/>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row>
    <row r="95" spans="1:174" x14ac:dyDescent="0.3">
      <c r="L95" s="3"/>
      <c r="N95" s="90"/>
      <c r="O95" s="90"/>
      <c r="P95" s="90"/>
      <c r="Q95" s="90"/>
      <c r="R95" s="6"/>
      <c r="S95" s="6"/>
      <c r="U95" s="3"/>
      <c r="V95" s="45"/>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row>
    <row r="96" spans="1:174" x14ac:dyDescent="0.3">
      <c r="A96" s="19"/>
      <c r="C96" s="20" t="s">
        <v>19</v>
      </c>
      <c r="D96" s="46"/>
      <c r="E96" s="47"/>
      <c r="F96" s="44"/>
      <c r="G96" s="15"/>
      <c r="H96" s="15"/>
      <c r="I96" s="15"/>
      <c r="J96" s="15"/>
      <c r="K96" s="19"/>
      <c r="L96" s="3"/>
      <c r="N96" s="90"/>
      <c r="O96" s="90"/>
      <c r="P96" s="90"/>
      <c r="Q96" s="90"/>
      <c r="R96" s="6"/>
      <c r="S96" s="6"/>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row>
    <row r="97" spans="1:174" ht="15" x14ac:dyDescent="0.35">
      <c r="A97" s="19"/>
      <c r="C97" s="20" t="s">
        <v>52</v>
      </c>
      <c r="D97" s="38">
        <f>D94*D92</f>
        <v>16830</v>
      </c>
      <c r="E97" s="22" t="s">
        <v>1</v>
      </c>
      <c r="F97" s="39"/>
      <c r="G97" s="19"/>
      <c r="H97" s="19"/>
      <c r="I97" s="19"/>
      <c r="J97" s="19"/>
      <c r="K97" s="19"/>
      <c r="L97" s="3"/>
      <c r="N97" s="90"/>
      <c r="O97" s="90"/>
      <c r="P97" s="90"/>
      <c r="Q97" s="90"/>
      <c r="R97" s="6"/>
      <c r="S97" s="6"/>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row>
    <row r="98" spans="1:174" x14ac:dyDescent="0.3">
      <c r="A98" s="19"/>
      <c r="B98" s="48"/>
      <c r="C98" s="49"/>
      <c r="D98" s="50"/>
      <c r="E98" s="51"/>
      <c r="F98" s="44"/>
      <c r="G98" s="44"/>
      <c r="H98" s="44"/>
      <c r="I98" s="44"/>
      <c r="J98" s="44"/>
      <c r="K98" s="19"/>
      <c r="L98" s="3"/>
      <c r="N98" s="90"/>
      <c r="O98" s="90"/>
      <c r="P98" s="90"/>
      <c r="Q98" s="90"/>
      <c r="R98" s="6"/>
      <c r="S98" s="6"/>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row>
    <row r="99" spans="1:174" ht="15" x14ac:dyDescent="0.35">
      <c r="A99" s="19"/>
      <c r="B99" s="31"/>
      <c r="C99" s="19"/>
      <c r="D99" s="22"/>
      <c r="E99" s="19"/>
      <c r="F99" s="19"/>
      <c r="I99" s="40" t="s">
        <v>53</v>
      </c>
      <c r="L99" s="3"/>
      <c r="N99" s="90"/>
      <c r="O99" s="90"/>
      <c r="P99" s="90"/>
      <c r="Q99" s="90"/>
      <c r="R99" s="6"/>
      <c r="S99" s="6"/>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row>
    <row r="100" spans="1:174" x14ac:dyDescent="0.3">
      <c r="A100" s="19"/>
      <c r="B100" s="19"/>
      <c r="C100" s="19"/>
      <c r="D100" s="22"/>
      <c r="E100" s="19"/>
      <c r="F100" s="19"/>
      <c r="H100" s="40"/>
      <c r="I100" s="40"/>
      <c r="J100" s="9" t="str">
        <f>[1]!xln(K100)&amp;" ="</f>
        <v>16830 / (3250 × 1.15) - 1 =</v>
      </c>
      <c r="K100" s="65">
        <f>D97/(D82*1.15)-1</f>
        <v>3.5030100334448164</v>
      </c>
      <c r="L100" s="3"/>
      <c r="N100" s="90"/>
      <c r="O100" s="90"/>
      <c r="P100" s="90"/>
      <c r="Q100" s="90"/>
      <c r="R100" s="6"/>
      <c r="S100" s="6"/>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row>
    <row r="101" spans="1:174" x14ac:dyDescent="0.3">
      <c r="A101" s="19"/>
      <c r="B101" s="19"/>
      <c r="C101" s="19"/>
      <c r="D101" s="22"/>
      <c r="E101" s="19"/>
      <c r="F101" s="19"/>
      <c r="G101" s="19"/>
      <c r="H101" s="19"/>
      <c r="I101" s="19"/>
      <c r="J101" s="19"/>
      <c r="K101" s="19"/>
      <c r="L101" s="3"/>
      <c r="N101" s="90"/>
      <c r="O101" s="90"/>
      <c r="P101" s="90"/>
      <c r="Q101" s="90"/>
      <c r="R101" s="6"/>
      <c r="S101" s="6"/>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row>
    <row r="102" spans="1:174" x14ac:dyDescent="0.3">
      <c r="A102" s="19"/>
      <c r="B102" s="19"/>
      <c r="C102" s="19"/>
      <c r="D102" s="19"/>
      <c r="E102" s="19"/>
      <c r="F102" s="19"/>
      <c r="G102" s="19"/>
      <c r="H102" s="19"/>
      <c r="I102" s="19"/>
      <c r="J102" s="19"/>
      <c r="K102" s="19"/>
      <c r="N102" s="90"/>
      <c r="O102" s="90"/>
      <c r="P102" s="90"/>
      <c r="Q102" s="90"/>
      <c r="R102" s="6"/>
      <c r="S102" s="6"/>
    </row>
    <row r="103" spans="1:174" x14ac:dyDescent="0.3">
      <c r="A103" s="19"/>
      <c r="B103" s="19"/>
      <c r="C103" s="19"/>
      <c r="D103" s="19"/>
      <c r="E103" s="19"/>
      <c r="F103" s="19"/>
      <c r="G103" s="19"/>
      <c r="H103" s="19"/>
      <c r="I103" s="19"/>
      <c r="J103" s="19"/>
      <c r="K103" s="19"/>
      <c r="N103" s="90"/>
      <c r="O103" s="90"/>
      <c r="P103" s="90"/>
      <c r="Q103" s="90"/>
      <c r="R103" s="6"/>
      <c r="S103" s="6"/>
    </row>
    <row r="104" spans="1:174" x14ac:dyDescent="0.3">
      <c r="A104" s="19"/>
      <c r="B104" s="19"/>
      <c r="C104" s="19"/>
      <c r="D104" s="19"/>
      <c r="E104" s="19"/>
      <c r="F104" s="19"/>
      <c r="G104" s="19"/>
      <c r="H104" s="19"/>
      <c r="I104" s="19"/>
      <c r="J104" s="19"/>
      <c r="K104" s="19"/>
      <c r="N104" s="90"/>
      <c r="O104" s="90"/>
      <c r="P104" s="90"/>
      <c r="Q104" s="90"/>
      <c r="R104" s="6"/>
      <c r="S104" s="6"/>
    </row>
    <row r="105" spans="1:174" x14ac:dyDescent="0.3">
      <c r="A105" s="19"/>
      <c r="B105" s="19"/>
      <c r="C105" s="19"/>
      <c r="D105" s="19"/>
      <c r="E105" s="19"/>
      <c r="F105" s="19"/>
      <c r="G105" s="19"/>
      <c r="H105" s="19"/>
      <c r="I105" s="19"/>
      <c r="J105" s="19"/>
      <c r="K105" s="19"/>
      <c r="N105" s="90"/>
      <c r="O105" s="90"/>
      <c r="P105" s="90"/>
      <c r="Q105" s="90"/>
      <c r="R105" s="6"/>
      <c r="S105" s="6"/>
    </row>
    <row r="106" spans="1:174" x14ac:dyDescent="0.3">
      <c r="A106" s="19"/>
      <c r="B106" s="19"/>
      <c r="C106" s="19"/>
      <c r="D106" s="19"/>
      <c r="E106" s="19"/>
      <c r="F106" s="19"/>
      <c r="G106" s="19"/>
      <c r="H106" s="19"/>
      <c r="I106" s="19"/>
      <c r="J106" s="19"/>
      <c r="K106" s="19"/>
      <c r="N106" s="90"/>
      <c r="O106" s="90"/>
      <c r="P106" s="90"/>
      <c r="Q106" s="90"/>
      <c r="R106" s="6"/>
      <c r="S106" s="6"/>
    </row>
    <row r="107" spans="1:174" x14ac:dyDescent="0.3">
      <c r="A107" s="19"/>
      <c r="B107" s="19"/>
      <c r="C107" s="19"/>
      <c r="D107" s="19"/>
      <c r="E107" s="19"/>
      <c r="F107" s="19"/>
      <c r="G107" s="19"/>
      <c r="H107" s="19"/>
      <c r="I107" s="19"/>
      <c r="J107" s="19"/>
      <c r="K107" s="19"/>
      <c r="N107" s="90"/>
      <c r="O107" s="90"/>
      <c r="P107" s="90"/>
      <c r="Q107" s="90"/>
      <c r="R107" s="6"/>
      <c r="S107" s="6"/>
    </row>
    <row r="108" spans="1:174" x14ac:dyDescent="0.3">
      <c r="A108" s="19"/>
      <c r="B108" s="19"/>
      <c r="C108" s="19"/>
      <c r="D108" s="19"/>
      <c r="E108" s="19"/>
      <c r="F108" s="19"/>
      <c r="G108" s="19"/>
      <c r="H108" s="19"/>
      <c r="I108" s="19"/>
      <c r="J108" s="19"/>
      <c r="K108" s="19"/>
      <c r="N108" s="90"/>
      <c r="O108" s="90"/>
      <c r="P108" s="90"/>
      <c r="Q108" s="90"/>
      <c r="R108" s="6"/>
      <c r="S108" s="6"/>
    </row>
    <row r="109" spans="1:174" x14ac:dyDescent="0.3">
      <c r="A109" s="19"/>
      <c r="B109" s="19"/>
      <c r="C109" s="19"/>
      <c r="D109" s="19"/>
      <c r="E109" s="19"/>
      <c r="F109" s="19"/>
      <c r="G109" s="19"/>
      <c r="H109" s="19"/>
      <c r="I109" s="19"/>
      <c r="J109" s="19"/>
      <c r="K109" s="19"/>
      <c r="N109" s="90"/>
      <c r="O109" s="90"/>
      <c r="P109" s="90"/>
      <c r="Q109" s="90"/>
      <c r="R109" s="6"/>
      <c r="S109" s="6"/>
    </row>
    <row r="110" spans="1:174" x14ac:dyDescent="0.3">
      <c r="A110" s="19"/>
      <c r="B110" s="19"/>
      <c r="C110" s="19"/>
      <c r="D110" s="19"/>
      <c r="E110" s="19"/>
      <c r="F110" s="19"/>
      <c r="G110" s="19"/>
      <c r="H110" s="19"/>
      <c r="I110" s="19"/>
      <c r="J110" s="19"/>
      <c r="K110" s="19"/>
      <c r="N110" s="90"/>
      <c r="O110" s="90"/>
      <c r="P110" s="90"/>
      <c r="Q110" s="90"/>
      <c r="R110" s="6"/>
      <c r="S110" s="6"/>
    </row>
    <row r="111" spans="1:174" x14ac:dyDescent="0.3">
      <c r="A111" s="19"/>
      <c r="B111" s="19"/>
      <c r="C111" s="19"/>
      <c r="D111" s="19"/>
      <c r="E111" s="19"/>
      <c r="F111" s="19"/>
      <c r="G111" s="19"/>
      <c r="H111" s="19"/>
      <c r="I111" s="19"/>
      <c r="J111" s="19"/>
      <c r="K111" s="19"/>
      <c r="N111" s="90"/>
      <c r="O111" s="90"/>
      <c r="P111" s="90"/>
      <c r="Q111" s="90"/>
      <c r="R111" s="6"/>
      <c r="S111" s="6"/>
    </row>
    <row r="112" spans="1:174" x14ac:dyDescent="0.3">
      <c r="A112" s="19"/>
      <c r="B112" s="19"/>
      <c r="C112" s="19"/>
      <c r="D112" s="19"/>
      <c r="E112" s="19"/>
      <c r="F112" s="19"/>
      <c r="G112" s="19"/>
      <c r="H112" s="19"/>
      <c r="I112" s="19"/>
      <c r="J112" s="19"/>
      <c r="K112" s="19"/>
      <c r="N112" s="90"/>
      <c r="O112" s="90"/>
      <c r="P112" s="90"/>
      <c r="Q112" s="90"/>
      <c r="R112" s="6"/>
      <c r="S112" s="6"/>
    </row>
    <row r="113" spans="1:174" x14ac:dyDescent="0.3">
      <c r="A113" s="96"/>
      <c r="B113" s="97"/>
      <c r="C113" s="98"/>
      <c r="D113" s="96"/>
      <c r="E113" s="96"/>
      <c r="F113" s="96"/>
      <c r="G113" s="98"/>
      <c r="H113" s="96"/>
      <c r="I113" s="96"/>
      <c r="J113" s="96"/>
      <c r="K113" s="96"/>
      <c r="N113" s="90"/>
      <c r="O113" s="90"/>
      <c r="P113" s="90"/>
      <c r="Q113" s="90"/>
      <c r="R113" s="6"/>
      <c r="S113" s="6"/>
    </row>
    <row r="114" spans="1:174" x14ac:dyDescent="0.3">
      <c r="A114" s="96"/>
      <c r="B114" s="99"/>
      <c r="C114" s="98"/>
      <c r="D114" s="100"/>
      <c r="E114" s="100"/>
      <c r="F114" s="101" t="s">
        <v>88</v>
      </c>
      <c r="G114" s="98"/>
      <c r="H114" s="100"/>
      <c r="I114" s="100"/>
      <c r="J114" s="100"/>
      <c r="K114" s="96"/>
      <c r="N114" s="90"/>
      <c r="O114" s="90"/>
      <c r="P114" s="90"/>
      <c r="Q114" s="90"/>
      <c r="R114" s="6"/>
      <c r="S114" s="6"/>
    </row>
    <row r="115" spans="1:174" s="11" customFormat="1" x14ac:dyDescent="0.3">
      <c r="A115" s="96"/>
      <c r="B115" s="100"/>
      <c r="C115" s="100"/>
      <c r="D115" s="100"/>
      <c r="E115" s="100"/>
      <c r="F115" s="111" t="s">
        <v>101</v>
      </c>
      <c r="G115" s="100"/>
      <c r="H115" s="100"/>
      <c r="I115" s="100"/>
      <c r="J115" s="100"/>
      <c r="K115" s="96"/>
      <c r="M115" s="16"/>
      <c r="N115" s="90"/>
      <c r="O115" s="90"/>
      <c r="P115" s="90"/>
      <c r="Q115" s="90"/>
      <c r="R115" s="6"/>
      <c r="S115" s="6"/>
      <c r="T115" s="7"/>
      <c r="U115" s="12"/>
      <c r="V115" s="12"/>
      <c r="W115" s="12"/>
      <c r="X115" s="12"/>
      <c r="Y115" s="12"/>
      <c r="Z115" s="12"/>
      <c r="AA115" s="12"/>
      <c r="AB115" s="12"/>
      <c r="AC115" s="12"/>
      <c r="AD115" s="12"/>
      <c r="AE115" s="12"/>
      <c r="AF115" s="12"/>
      <c r="AG115" s="12"/>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c r="FM115" s="13"/>
      <c r="FN115" s="13"/>
      <c r="FO115" s="13"/>
      <c r="FP115" s="13"/>
      <c r="FQ115" s="13"/>
      <c r="FR115" s="13"/>
    </row>
    <row r="116" spans="1:174" s="11" customFormat="1" x14ac:dyDescent="0.3">
      <c r="A116" s="79"/>
      <c r="B116" s="70"/>
      <c r="C116" s="70"/>
      <c r="D116" s="70"/>
      <c r="E116" s="72" t="s">
        <v>26</v>
      </c>
      <c r="F116" s="73" t="str">
        <f>$C$1</f>
        <v>R. Abbott</v>
      </c>
      <c r="G116" s="70"/>
      <c r="H116" s="80"/>
      <c r="I116" s="72" t="s">
        <v>31</v>
      </c>
      <c r="J116" s="81" t="str">
        <f>$G$2</f>
        <v>AA-SM-005-003</v>
      </c>
      <c r="K116" s="82"/>
      <c r="L116" s="83"/>
      <c r="M116" s="74"/>
      <c r="N116" s="74"/>
      <c r="O116" s="90"/>
      <c r="P116" s="90"/>
      <c r="Q116" s="90"/>
      <c r="R116" s="6"/>
      <c r="S116" s="6"/>
      <c r="T116" s="7"/>
      <c r="U116" s="12"/>
      <c r="V116" s="12"/>
      <c r="W116" s="12"/>
      <c r="X116" s="12"/>
      <c r="Y116" s="12"/>
      <c r="Z116" s="12"/>
      <c r="AA116" s="12"/>
      <c r="AB116" s="12"/>
      <c r="AC116" s="12"/>
      <c r="AD116" s="12"/>
      <c r="AE116" s="12"/>
      <c r="AF116" s="12"/>
      <c r="AG116" s="12"/>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c r="FN116" s="13"/>
      <c r="FO116" s="13"/>
      <c r="FP116" s="13"/>
      <c r="FQ116" s="13"/>
      <c r="FR116" s="13"/>
    </row>
    <row r="117" spans="1:174" s="14" customFormat="1" x14ac:dyDescent="0.3">
      <c r="A117" s="70"/>
      <c r="B117" s="70"/>
      <c r="C117" s="70"/>
      <c r="D117" s="70"/>
      <c r="E117" s="72" t="s">
        <v>27</v>
      </c>
      <c r="F117" s="80" t="str">
        <f>$C$2</f>
        <v xml:space="preserve"> </v>
      </c>
      <c r="G117" s="70"/>
      <c r="H117" s="80"/>
      <c r="I117" s="72" t="s">
        <v>32</v>
      </c>
      <c r="J117" s="82" t="str">
        <f>$G$3</f>
        <v>IR</v>
      </c>
      <c r="K117" s="82"/>
      <c r="L117" s="83"/>
      <c r="M117" s="74">
        <v>1</v>
      </c>
      <c r="N117" s="74"/>
      <c r="O117" s="90"/>
      <c r="P117" s="90"/>
      <c r="Q117" s="90"/>
      <c r="R117" s="6"/>
      <c r="S117" s="6"/>
      <c r="T117" s="7"/>
      <c r="U117" s="12"/>
      <c r="V117" s="12"/>
      <c r="W117" s="12"/>
      <c r="X117" s="12"/>
      <c r="Y117" s="12"/>
      <c r="Z117" s="12"/>
      <c r="AA117" s="12"/>
      <c r="AB117" s="12"/>
      <c r="AC117" s="12"/>
      <c r="AD117" s="12"/>
      <c r="AE117" s="12"/>
      <c r="AF117" s="12"/>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row>
    <row r="118" spans="1:174" s="11" customFormat="1" x14ac:dyDescent="0.3">
      <c r="A118" s="70"/>
      <c r="B118" s="70"/>
      <c r="C118" s="70"/>
      <c r="D118" s="70"/>
      <c r="E118" s="72" t="s">
        <v>0</v>
      </c>
      <c r="F118" s="80" t="str">
        <f>$C$3</f>
        <v>20/10/2013</v>
      </c>
      <c r="G118" s="70"/>
      <c r="H118" s="80"/>
      <c r="I118" s="72" t="s">
        <v>33</v>
      </c>
      <c r="J118" s="73" t="str">
        <f>L118&amp;" of "&amp;$G$1</f>
        <v>3 of 2</v>
      </c>
      <c r="K118" s="80"/>
      <c r="L118" s="83">
        <f>SUM($M$1:M117)</f>
        <v>3</v>
      </c>
      <c r="M118" s="74"/>
      <c r="N118" s="74"/>
      <c r="O118" s="90"/>
      <c r="P118" s="90"/>
      <c r="Q118" s="90"/>
      <c r="R118" s="6"/>
      <c r="S118" s="6"/>
      <c r="T118" s="7"/>
      <c r="U118" s="12"/>
      <c r="V118" s="12"/>
      <c r="W118" s="12"/>
      <c r="X118" s="12"/>
      <c r="Y118" s="12"/>
      <c r="Z118" s="12"/>
      <c r="AA118" s="12"/>
      <c r="AB118" s="12"/>
      <c r="AC118" s="12"/>
      <c r="AD118" s="12"/>
      <c r="AE118" s="12"/>
      <c r="AF118" s="12"/>
      <c r="AG118" s="12"/>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c r="FM118" s="13"/>
      <c r="FN118" s="13"/>
      <c r="FO118" s="13"/>
      <c r="FP118" s="13"/>
      <c r="FQ118" s="13"/>
      <c r="FR118" s="13"/>
    </row>
    <row r="119" spans="1:174" s="11" customFormat="1" x14ac:dyDescent="0.3">
      <c r="A119" s="3"/>
      <c r="B119" s="3"/>
      <c r="C119" s="3"/>
      <c r="D119" s="3"/>
      <c r="E119" s="72" t="s">
        <v>82</v>
      </c>
      <c r="F119" s="80" t="str">
        <f>$C$5</f>
        <v>STANDARD SPREADSHEET METHOD</v>
      </c>
      <c r="G119" s="70"/>
      <c r="H119" s="70"/>
      <c r="I119" s="84"/>
      <c r="J119" s="73"/>
      <c r="K119" s="70"/>
      <c r="L119" s="70"/>
      <c r="M119" s="74"/>
      <c r="N119" s="74"/>
      <c r="O119" s="90"/>
      <c r="P119" s="90"/>
      <c r="Q119" s="90"/>
      <c r="R119" s="6"/>
      <c r="S119" s="6"/>
      <c r="T119" s="7"/>
      <c r="U119" s="12"/>
      <c r="V119" s="12"/>
      <c r="W119" s="12"/>
      <c r="X119" s="12"/>
      <c r="Y119" s="12"/>
      <c r="Z119" s="12"/>
      <c r="AA119" s="12"/>
      <c r="AB119" s="12"/>
      <c r="AC119" s="12"/>
      <c r="AD119" s="12"/>
      <c r="AE119" s="12"/>
      <c r="AF119" s="12"/>
      <c r="AG119" s="12"/>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c r="FN119" s="13"/>
      <c r="FO119" s="13"/>
      <c r="FP119" s="13"/>
      <c r="FQ119" s="13"/>
      <c r="FR119" s="13"/>
    </row>
    <row r="120" spans="1:174" ht="15.6" x14ac:dyDescent="0.3">
      <c r="A120" s="15"/>
      <c r="B120" s="86" t="str">
        <f>$G$4</f>
        <v>EFFECT OF BOLT ON PLATE</v>
      </c>
      <c r="C120" s="15"/>
      <c r="D120" s="15"/>
      <c r="E120" s="15"/>
      <c r="F120" s="15"/>
      <c r="G120" s="15"/>
      <c r="H120" s="15"/>
      <c r="I120" s="15"/>
      <c r="J120" s="15"/>
      <c r="K120" s="15"/>
      <c r="N120" s="90"/>
      <c r="O120" s="90"/>
      <c r="P120" s="90"/>
      <c r="Q120" s="90"/>
      <c r="R120" s="6"/>
      <c r="S120" s="6"/>
    </row>
    <row r="121" spans="1:174" x14ac:dyDescent="0.3">
      <c r="A121" s="17"/>
      <c r="B121" s="43" t="s">
        <v>7</v>
      </c>
      <c r="C121" s="19"/>
      <c r="D121" s="19"/>
      <c r="E121" s="19"/>
      <c r="F121" s="15"/>
      <c r="G121" s="15"/>
      <c r="H121" s="15"/>
      <c r="I121" s="15"/>
      <c r="J121" s="15"/>
      <c r="K121" s="15"/>
      <c r="N121" s="90"/>
      <c r="O121" s="90"/>
      <c r="P121" s="90"/>
      <c r="Q121" s="90"/>
      <c r="R121" s="6"/>
      <c r="S121" s="6"/>
      <c r="V121" s="8"/>
    </row>
    <row r="122" spans="1:174" ht="13.5" customHeight="1" x14ac:dyDescent="0.3">
      <c r="A122" s="15"/>
      <c r="B122" s="15"/>
      <c r="C122" s="15"/>
      <c r="D122" s="15"/>
      <c r="E122" s="15"/>
      <c r="F122" s="15"/>
      <c r="G122" s="15"/>
      <c r="H122" s="15"/>
      <c r="I122" s="15"/>
      <c r="J122" s="15"/>
      <c r="K122" s="15"/>
      <c r="N122" s="90"/>
      <c r="O122" s="90"/>
      <c r="P122" s="90"/>
      <c r="Q122" s="90"/>
      <c r="R122" s="6"/>
      <c r="S122" s="6"/>
      <c r="U122" s="9"/>
      <c r="V122" s="52"/>
    </row>
    <row r="123" spans="1:174" x14ac:dyDescent="0.3">
      <c r="A123" s="19"/>
      <c r="B123" s="19"/>
      <c r="C123" s="19"/>
      <c r="D123" s="19"/>
      <c r="E123" s="19"/>
      <c r="F123" s="19"/>
      <c r="G123" s="19"/>
      <c r="H123" s="19"/>
      <c r="I123" s="19"/>
      <c r="J123" s="19"/>
      <c r="K123" s="19"/>
      <c r="N123" s="90"/>
      <c r="O123" s="90"/>
      <c r="P123" s="90"/>
      <c r="Q123" s="90"/>
      <c r="R123" s="6"/>
      <c r="S123" s="6"/>
    </row>
    <row r="124" spans="1:174" x14ac:dyDescent="0.3">
      <c r="A124" s="19"/>
      <c r="B124" s="19"/>
      <c r="C124" s="19"/>
      <c r="D124" s="19"/>
      <c r="E124" s="19"/>
      <c r="F124" s="19"/>
      <c r="G124" s="19"/>
      <c r="H124" s="19"/>
      <c r="I124" s="19"/>
      <c r="J124" s="19"/>
      <c r="K124" s="19"/>
      <c r="N124" s="90"/>
      <c r="O124" s="90"/>
      <c r="P124" s="90"/>
      <c r="Q124" s="90"/>
      <c r="R124" s="6"/>
      <c r="S124" s="6"/>
    </row>
    <row r="125" spans="1:174" x14ac:dyDescent="0.3">
      <c r="A125" s="19"/>
      <c r="B125" s="19"/>
      <c r="C125" s="19"/>
      <c r="D125" s="19"/>
      <c r="E125" s="19"/>
      <c r="F125" s="19"/>
      <c r="G125" s="19"/>
      <c r="H125" s="19"/>
      <c r="I125" s="19"/>
      <c r="J125" s="19"/>
      <c r="K125" s="19"/>
      <c r="N125" s="90"/>
      <c r="O125" s="90"/>
      <c r="P125" s="90"/>
      <c r="Q125" s="90"/>
      <c r="R125" s="6"/>
      <c r="S125" s="6"/>
    </row>
    <row r="126" spans="1:174" x14ac:dyDescent="0.3">
      <c r="A126" s="19"/>
      <c r="B126" s="19"/>
      <c r="C126" s="19"/>
      <c r="D126" s="19"/>
      <c r="E126" s="19"/>
      <c r="F126" s="19"/>
      <c r="G126" s="19"/>
      <c r="H126" s="19"/>
      <c r="I126" s="19"/>
      <c r="J126" s="19"/>
      <c r="K126" s="19"/>
      <c r="N126" s="90"/>
      <c r="O126" s="90"/>
      <c r="P126" s="90"/>
      <c r="Q126" s="90"/>
      <c r="R126" s="6"/>
      <c r="S126" s="6"/>
      <c r="V126" s="3"/>
      <c r="W126" s="3"/>
      <c r="X126" s="3"/>
      <c r="Y126" s="3"/>
      <c r="Z126" s="3"/>
      <c r="AA126" s="3"/>
      <c r="AB126" s="3"/>
      <c r="AC126" s="3"/>
    </row>
    <row r="127" spans="1:174" x14ac:dyDescent="0.3">
      <c r="A127" s="19"/>
      <c r="B127" s="19"/>
      <c r="C127" s="19"/>
      <c r="D127" s="19"/>
      <c r="E127" s="19"/>
      <c r="F127" s="19"/>
      <c r="G127" s="19"/>
      <c r="H127" s="19"/>
      <c r="I127" s="19"/>
      <c r="J127" s="19"/>
      <c r="K127" s="19"/>
      <c r="N127" s="90"/>
      <c r="O127" s="90"/>
      <c r="P127" s="90"/>
      <c r="Q127" s="90"/>
      <c r="R127" s="6"/>
      <c r="S127" s="6"/>
      <c r="V127" s="3"/>
      <c r="W127" s="3"/>
      <c r="X127" s="3"/>
      <c r="Y127" s="3"/>
      <c r="Z127" s="3"/>
      <c r="AA127" s="3"/>
      <c r="AB127" s="3"/>
      <c r="AC127" s="3"/>
    </row>
    <row r="128" spans="1:174" x14ac:dyDescent="0.3">
      <c r="A128" s="19"/>
      <c r="B128" s="19"/>
      <c r="C128" s="19"/>
      <c r="D128" s="19"/>
      <c r="E128" s="19"/>
      <c r="F128" s="19"/>
      <c r="G128" s="19"/>
      <c r="H128" s="19"/>
      <c r="I128" s="19"/>
      <c r="J128" s="19"/>
      <c r="K128" s="19"/>
      <c r="N128" s="90"/>
      <c r="O128" s="90"/>
      <c r="P128" s="90"/>
      <c r="Q128" s="90"/>
      <c r="R128" s="6"/>
      <c r="S128" s="6"/>
      <c r="V128" s="3"/>
      <c r="W128" s="3"/>
      <c r="X128" s="3"/>
      <c r="Y128" s="3"/>
      <c r="Z128" s="3"/>
      <c r="AA128" s="3"/>
      <c r="AB128" s="3"/>
      <c r="AC128" s="3"/>
    </row>
    <row r="129" spans="1:174" x14ac:dyDescent="0.3">
      <c r="A129" s="19"/>
      <c r="B129" s="19"/>
      <c r="C129" s="19"/>
      <c r="D129" s="19"/>
      <c r="E129" s="19"/>
      <c r="F129" s="19"/>
      <c r="G129" s="19"/>
      <c r="H129" s="19"/>
      <c r="I129" s="19"/>
      <c r="J129" s="19"/>
      <c r="K129" s="19"/>
      <c r="N129" s="90"/>
      <c r="O129" s="90"/>
      <c r="P129" s="90"/>
      <c r="Q129" s="90"/>
      <c r="R129" s="6"/>
      <c r="S129" s="6"/>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row>
    <row r="130" spans="1:174" x14ac:dyDescent="0.3">
      <c r="A130" s="19"/>
      <c r="B130" s="19"/>
      <c r="C130" s="19"/>
      <c r="D130" s="19"/>
      <c r="E130" s="19"/>
      <c r="F130" s="19"/>
      <c r="G130" s="19"/>
      <c r="H130" s="19"/>
      <c r="I130" s="19"/>
      <c r="J130" s="19"/>
      <c r="K130" s="19"/>
      <c r="N130" s="90"/>
      <c r="O130" s="90"/>
      <c r="P130" s="90"/>
      <c r="Q130" s="90"/>
      <c r="R130" s="6"/>
      <c r="S130" s="6"/>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row>
    <row r="131" spans="1:174" x14ac:dyDescent="0.3">
      <c r="A131" s="19"/>
      <c r="B131" s="19"/>
      <c r="C131" s="19"/>
      <c r="D131" s="19"/>
      <c r="E131" s="19"/>
      <c r="F131" s="19"/>
      <c r="G131" s="19"/>
      <c r="H131" s="19"/>
      <c r="I131" s="19"/>
      <c r="J131" s="19"/>
      <c r="K131" s="19"/>
      <c r="N131" s="90"/>
      <c r="O131" s="90"/>
      <c r="P131" s="90"/>
      <c r="Q131" s="90"/>
      <c r="R131" s="6"/>
      <c r="S131" s="6"/>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row>
    <row r="132" spans="1:174" x14ac:dyDescent="0.3">
      <c r="A132" s="19"/>
      <c r="B132" s="19"/>
      <c r="C132" s="19"/>
      <c r="D132" s="19"/>
      <c r="E132" s="19"/>
      <c r="F132" s="19"/>
      <c r="G132" s="19"/>
      <c r="H132" s="19"/>
      <c r="I132" s="19"/>
      <c r="J132" s="19"/>
      <c r="K132" s="19"/>
      <c r="N132" s="90"/>
      <c r="O132" s="90"/>
      <c r="P132" s="90"/>
      <c r="Q132" s="90"/>
      <c r="R132" s="6"/>
      <c r="S132" s="6"/>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row>
    <row r="133" spans="1:174" x14ac:dyDescent="0.3">
      <c r="A133" s="19"/>
      <c r="C133" s="19"/>
      <c r="D133" s="19"/>
      <c r="E133" s="22"/>
      <c r="F133" s="19"/>
      <c r="G133" s="19"/>
      <c r="H133" s="19"/>
      <c r="I133" s="19"/>
      <c r="J133" s="19"/>
      <c r="K133" s="19"/>
      <c r="N133" s="90"/>
      <c r="O133" s="90"/>
      <c r="P133" s="90"/>
      <c r="Q133" s="90"/>
      <c r="R133" s="6"/>
      <c r="S133" s="6"/>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row>
    <row r="134" spans="1:174" ht="15" x14ac:dyDescent="0.35">
      <c r="A134" s="15"/>
      <c r="C134" s="20" t="s">
        <v>54</v>
      </c>
      <c r="D134" s="21">
        <v>3250</v>
      </c>
      <c r="E134" s="22" t="s">
        <v>1</v>
      </c>
      <c r="F134" s="44" t="s">
        <v>15</v>
      </c>
      <c r="G134" s="19"/>
      <c r="H134" s="19"/>
      <c r="I134" s="19"/>
      <c r="J134" s="19"/>
      <c r="K134" s="15"/>
      <c r="N134" s="90"/>
      <c r="O134" s="90"/>
      <c r="P134" s="90"/>
      <c r="Q134" s="90"/>
      <c r="R134" s="6"/>
      <c r="S134" s="6"/>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row>
    <row r="135" spans="1:174" x14ac:dyDescent="0.3">
      <c r="A135" s="15"/>
      <c r="C135" s="19"/>
      <c r="D135" s="20"/>
      <c r="E135" s="22"/>
      <c r="F135" s="19"/>
      <c r="G135" s="19"/>
      <c r="H135" s="19"/>
      <c r="I135" s="19"/>
      <c r="J135" s="19"/>
      <c r="K135" s="15"/>
      <c r="N135" s="90"/>
      <c r="O135" s="90"/>
      <c r="P135" s="90"/>
      <c r="Q135" s="90"/>
      <c r="R135" s="6"/>
      <c r="S135" s="6"/>
      <c r="V135" s="3"/>
      <c r="W135" s="9"/>
      <c r="X135" s="53"/>
      <c r="Y135" s="54"/>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row>
    <row r="136" spans="1:174" ht="15" x14ac:dyDescent="0.35">
      <c r="A136" s="15"/>
      <c r="C136" s="24" t="s">
        <v>37</v>
      </c>
      <c r="D136" s="25">
        <v>8</v>
      </c>
      <c r="E136" s="26" t="s">
        <v>3</v>
      </c>
      <c r="F136" s="23" t="s">
        <v>6</v>
      </c>
      <c r="G136" s="19"/>
      <c r="H136" s="19"/>
      <c r="I136" s="19"/>
      <c r="J136" s="19"/>
      <c r="K136" s="15"/>
      <c r="N136" s="90"/>
      <c r="O136" s="90"/>
      <c r="P136" s="90"/>
      <c r="Q136" s="90"/>
      <c r="R136" s="6"/>
      <c r="S136" s="6"/>
      <c r="V136" s="3"/>
      <c r="W136" s="9"/>
      <c r="X136" s="55"/>
      <c r="Y136" s="54"/>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row>
    <row r="137" spans="1:174" ht="15" x14ac:dyDescent="0.35">
      <c r="A137" s="44"/>
      <c r="C137" s="24" t="s">
        <v>38</v>
      </c>
      <c r="D137" s="25">
        <v>7.5</v>
      </c>
      <c r="E137" s="26" t="s">
        <v>3</v>
      </c>
      <c r="F137" s="23" t="s">
        <v>5</v>
      </c>
      <c r="G137" s="19"/>
      <c r="H137" s="19"/>
      <c r="I137" s="19"/>
      <c r="J137" s="19"/>
      <c r="K137" s="15"/>
      <c r="N137" s="90"/>
      <c r="O137" s="90"/>
      <c r="P137" s="90"/>
      <c r="Q137" s="90"/>
      <c r="R137" s="6"/>
      <c r="S137" s="6"/>
      <c r="V137" s="3"/>
      <c r="W137" s="42"/>
      <c r="X137" s="56"/>
      <c r="Y137" s="57"/>
      <c r="Z137" s="58"/>
      <c r="AA137" s="11"/>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row>
    <row r="138" spans="1:174" ht="15" x14ac:dyDescent="0.35">
      <c r="A138" s="44"/>
      <c r="C138" s="24" t="s">
        <v>55</v>
      </c>
      <c r="D138" s="27">
        <v>10</v>
      </c>
      <c r="E138" s="22" t="s">
        <v>3</v>
      </c>
      <c r="F138" s="19" t="s">
        <v>4</v>
      </c>
      <c r="G138" s="19"/>
      <c r="H138" s="19"/>
      <c r="I138" s="19"/>
      <c r="J138" s="19"/>
      <c r="K138" s="15"/>
      <c r="N138" s="90"/>
      <c r="O138" s="90"/>
      <c r="P138" s="90"/>
      <c r="Q138" s="90"/>
      <c r="R138" s="6"/>
      <c r="S138" s="6"/>
      <c r="V138" s="3"/>
      <c r="W138" s="59"/>
      <c r="X138" s="60"/>
      <c r="Y138" s="61"/>
      <c r="Z138" s="58"/>
      <c r="AA138" s="11"/>
      <c r="AB138" s="11"/>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row>
    <row r="139" spans="1:174" x14ac:dyDescent="0.3">
      <c r="A139" s="44"/>
      <c r="C139" s="24" t="s">
        <v>21</v>
      </c>
      <c r="D139" s="28"/>
      <c r="E139" s="22"/>
      <c r="F139" s="19"/>
      <c r="G139" s="19"/>
      <c r="H139" s="19"/>
      <c r="I139" s="19"/>
      <c r="J139" s="19"/>
      <c r="K139" s="15"/>
      <c r="N139" s="90"/>
      <c r="O139" s="90"/>
      <c r="P139" s="90"/>
      <c r="Q139" s="90"/>
      <c r="R139" s="6"/>
      <c r="S139" s="6"/>
      <c r="V139" s="3"/>
      <c r="W139" s="59"/>
      <c r="X139" s="60"/>
      <c r="Y139" s="61"/>
      <c r="Z139" s="58"/>
      <c r="AA139" s="11"/>
      <c r="AB139" s="11"/>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row>
    <row r="140" spans="1:174" x14ac:dyDescent="0.3">
      <c r="N140" s="90"/>
      <c r="O140" s="90"/>
      <c r="P140" s="90"/>
      <c r="Q140" s="90"/>
      <c r="R140" s="6"/>
      <c r="S140" s="6"/>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row>
    <row r="141" spans="1:174" ht="15" x14ac:dyDescent="0.35">
      <c r="C141" s="24" t="s">
        <v>56</v>
      </c>
      <c r="D141" s="3" t="str">
        <f ca="1">[1]!xlv(D143)</f>
        <v>(w - D) × t</v>
      </c>
      <c r="N141" s="90"/>
      <c r="O141" s="90"/>
      <c r="P141" s="90"/>
      <c r="Q141" s="90"/>
      <c r="R141" s="6"/>
      <c r="S141" s="6"/>
      <c r="V141" s="3"/>
      <c r="W141" s="54"/>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row>
    <row r="142" spans="1:174" ht="15" x14ac:dyDescent="0.35">
      <c r="C142" s="24" t="s">
        <v>56</v>
      </c>
      <c r="D142" s="3" t="str">
        <f>[1]!xln(D143)</f>
        <v>(10 - 8) × 7.5</v>
      </c>
      <c r="N142" s="90"/>
      <c r="O142" s="90"/>
      <c r="P142" s="90"/>
      <c r="Q142" s="90"/>
      <c r="R142" s="6"/>
      <c r="S142" s="6"/>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row>
    <row r="143" spans="1:174" ht="15" x14ac:dyDescent="0.35">
      <c r="A143" s="44"/>
      <c r="C143" s="24" t="s">
        <v>56</v>
      </c>
      <c r="D143" s="29">
        <f>(D138-D136)*D137</f>
        <v>15</v>
      </c>
      <c r="E143" s="22" t="s">
        <v>41</v>
      </c>
      <c r="F143" s="39"/>
      <c r="G143" s="19"/>
      <c r="H143" s="19"/>
      <c r="I143" s="19"/>
      <c r="J143" s="19"/>
      <c r="K143" s="15"/>
      <c r="N143" s="90"/>
      <c r="O143" s="90"/>
      <c r="P143" s="90"/>
      <c r="Q143" s="90"/>
      <c r="R143" s="6"/>
      <c r="S143" s="6"/>
      <c r="V143" s="3"/>
      <c r="W143" s="9"/>
      <c r="X143" s="55"/>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row>
    <row r="144" spans="1:174" x14ac:dyDescent="0.3">
      <c r="A144" s="19"/>
      <c r="C144" s="19"/>
      <c r="D144" s="20"/>
      <c r="E144" s="22"/>
      <c r="F144" s="19"/>
      <c r="G144" s="19"/>
      <c r="H144" s="19"/>
      <c r="I144" s="19"/>
      <c r="J144" s="19"/>
      <c r="K144" s="19"/>
      <c r="N144" s="90"/>
      <c r="O144" s="90"/>
      <c r="P144" s="90"/>
      <c r="Q144" s="90"/>
      <c r="R144" s="6"/>
      <c r="S144" s="6"/>
      <c r="V144" s="3"/>
      <c r="W144" s="9"/>
      <c r="Y144" s="3"/>
      <c r="Z144" s="54"/>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row>
    <row r="145" spans="1:174" ht="15" x14ac:dyDescent="0.35">
      <c r="A145" s="19"/>
      <c r="C145" s="31" t="s">
        <v>57</v>
      </c>
      <c r="D145" s="32">
        <v>434</v>
      </c>
      <c r="E145" s="26" t="s">
        <v>2</v>
      </c>
      <c r="F145" s="44" t="s">
        <v>20</v>
      </c>
      <c r="G145" s="15"/>
      <c r="H145" s="15"/>
      <c r="I145" s="15"/>
      <c r="J145" s="15"/>
      <c r="K145" s="19"/>
      <c r="N145" s="90"/>
      <c r="O145" s="90"/>
      <c r="P145" s="90"/>
      <c r="Q145" s="90"/>
      <c r="R145" s="6"/>
      <c r="S145" s="6"/>
      <c r="V145" s="3"/>
      <c r="W145" s="42"/>
      <c r="X145" s="13"/>
      <c r="Y145" s="58"/>
      <c r="Z145" s="62"/>
      <c r="AA145" s="58"/>
      <c r="AB145" s="58"/>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row>
    <row r="146" spans="1:174" ht="15" x14ac:dyDescent="0.35">
      <c r="A146" s="19"/>
      <c r="C146" s="20" t="s">
        <v>58</v>
      </c>
      <c r="D146" s="36">
        <v>0.5</v>
      </c>
      <c r="E146" s="22"/>
      <c r="F146" s="37" t="s">
        <v>23</v>
      </c>
      <c r="G146" s="19"/>
      <c r="H146" s="19"/>
      <c r="I146" s="19"/>
      <c r="J146" s="19"/>
      <c r="K146" s="19"/>
      <c r="N146" s="90"/>
      <c r="O146" s="90"/>
      <c r="P146" s="90"/>
      <c r="Q146" s="90"/>
      <c r="R146" s="6"/>
      <c r="S146" s="6"/>
      <c r="V146" s="3"/>
      <c r="W146" s="59"/>
      <c r="X146" s="63"/>
      <c r="Y146" s="3"/>
      <c r="Z146" s="45"/>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row>
    <row r="147" spans="1:174" x14ac:dyDescent="0.3">
      <c r="A147" s="19"/>
      <c r="C147" s="19"/>
      <c r="D147" s="19"/>
      <c r="E147" s="19"/>
      <c r="F147" s="19"/>
      <c r="G147" s="19"/>
      <c r="H147" s="19"/>
      <c r="I147" s="19"/>
      <c r="J147" s="19"/>
      <c r="K147" s="19"/>
      <c r="N147" s="90"/>
      <c r="O147" s="90"/>
      <c r="P147" s="90"/>
      <c r="Q147" s="90"/>
      <c r="R147" s="6"/>
      <c r="S147" s="6"/>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row>
    <row r="148" spans="1:174" x14ac:dyDescent="0.3">
      <c r="A148" s="19"/>
      <c r="C148" s="20" t="s">
        <v>22</v>
      </c>
      <c r="D148" s="20"/>
      <c r="E148" s="22"/>
      <c r="F148" s="19"/>
      <c r="G148" s="19"/>
      <c r="H148" s="19"/>
      <c r="I148" s="19"/>
      <c r="J148" s="19"/>
      <c r="K148" s="19"/>
      <c r="N148" s="90"/>
      <c r="O148" s="90"/>
      <c r="P148" s="90"/>
      <c r="Q148" s="90"/>
      <c r="R148" s="6"/>
      <c r="S148" s="6"/>
      <c r="V148" s="45"/>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row>
    <row r="149" spans="1:174" ht="15" x14ac:dyDescent="0.35">
      <c r="A149" s="19"/>
      <c r="C149" s="20" t="s">
        <v>59</v>
      </c>
      <c r="D149" s="38">
        <f>D146*D145*D143</f>
        <v>3255</v>
      </c>
      <c r="E149" s="22" t="s">
        <v>1</v>
      </c>
      <c r="F149" s="39"/>
      <c r="G149" s="19"/>
      <c r="H149" s="19"/>
      <c r="I149" s="19"/>
      <c r="J149" s="19"/>
      <c r="K149" s="19"/>
      <c r="N149" s="90"/>
      <c r="O149" s="90"/>
      <c r="P149" s="90"/>
      <c r="Q149" s="90"/>
      <c r="R149" s="6"/>
      <c r="S149" s="6"/>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row>
    <row r="150" spans="1:174" ht="15" x14ac:dyDescent="0.35">
      <c r="A150" s="19"/>
      <c r="C150" s="48"/>
      <c r="D150" s="49"/>
      <c r="E150" s="50"/>
      <c r="F150" s="51"/>
      <c r="G150" s="44"/>
      <c r="H150" s="44"/>
      <c r="I150" s="40" t="s">
        <v>60</v>
      </c>
      <c r="J150" s="44"/>
      <c r="K150" s="19"/>
      <c r="N150" s="90"/>
      <c r="O150" s="90"/>
      <c r="P150" s="90"/>
      <c r="Q150" s="90"/>
      <c r="R150" s="6"/>
      <c r="S150" s="6"/>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row>
    <row r="151" spans="1:174" x14ac:dyDescent="0.3">
      <c r="A151" s="19"/>
      <c r="B151" s="31"/>
      <c r="C151" s="19"/>
      <c r="D151" s="22"/>
      <c r="E151" s="19"/>
      <c r="F151" s="19"/>
      <c r="H151" s="40"/>
      <c r="I151" s="40"/>
      <c r="J151" s="9" t="str">
        <f>[1]!xln(K151)&amp;" ="</f>
        <v>3255 / (3250 × 1.15) - 1 =</v>
      </c>
      <c r="K151" s="65">
        <f>D149/(D134*1.15)-1</f>
        <v>-0.12909698996655505</v>
      </c>
      <c r="N151" s="90"/>
      <c r="O151" s="90"/>
      <c r="P151" s="90"/>
      <c r="Q151" s="90"/>
      <c r="R151" s="6"/>
      <c r="S151" s="6"/>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row>
    <row r="152" spans="1:174" ht="12.75" customHeight="1" x14ac:dyDescent="0.3">
      <c r="A152" s="19"/>
      <c r="B152" s="19"/>
      <c r="C152" s="19"/>
      <c r="D152" s="22"/>
      <c r="E152" s="19"/>
      <c r="F152" s="19"/>
      <c r="G152" s="19"/>
      <c r="H152" s="19"/>
      <c r="I152" s="19"/>
      <c r="J152" s="19"/>
      <c r="K152" s="19"/>
      <c r="N152" s="90"/>
      <c r="O152" s="90"/>
      <c r="P152" s="90"/>
      <c r="Q152" s="90"/>
      <c r="R152" s="6"/>
      <c r="S152" s="6"/>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row>
    <row r="153" spans="1:174" x14ac:dyDescent="0.3">
      <c r="A153" s="19"/>
      <c r="B153" s="19" t="s">
        <v>24</v>
      </c>
      <c r="C153" s="19"/>
      <c r="D153" s="22"/>
      <c r="E153" s="19"/>
      <c r="F153" s="19"/>
      <c r="G153" s="19"/>
      <c r="H153" s="19"/>
      <c r="I153" s="19"/>
      <c r="J153" s="19"/>
      <c r="K153" s="19"/>
      <c r="N153" s="90"/>
      <c r="O153" s="90"/>
      <c r="P153" s="90"/>
      <c r="Q153" s="90"/>
      <c r="R153" s="6"/>
      <c r="S153" s="6"/>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row>
    <row r="154" spans="1:174" x14ac:dyDescent="0.3">
      <c r="A154" s="19"/>
      <c r="B154" s="19"/>
      <c r="C154" s="19"/>
      <c r="D154" s="19"/>
      <c r="E154" s="19"/>
      <c r="F154" s="19"/>
      <c r="G154" s="19"/>
      <c r="H154" s="19"/>
      <c r="I154" s="19"/>
      <c r="J154" s="19"/>
      <c r="K154" s="19"/>
      <c r="N154" s="90"/>
      <c r="O154" s="90"/>
      <c r="P154" s="90"/>
      <c r="Q154" s="90"/>
      <c r="R154" s="6"/>
      <c r="S154" s="6"/>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row>
    <row r="155" spans="1:174" ht="15.75" customHeight="1" x14ac:dyDescent="0.3">
      <c r="A155" s="19"/>
      <c r="B155" s="118" t="s">
        <v>61</v>
      </c>
      <c r="C155" s="118"/>
      <c r="D155" s="118"/>
      <c r="E155" s="118"/>
      <c r="F155" s="118"/>
      <c r="G155" s="118"/>
      <c r="H155" s="118"/>
      <c r="I155" s="118"/>
      <c r="J155" s="118"/>
      <c r="K155" s="19"/>
      <c r="N155" s="90"/>
      <c r="O155" s="90"/>
      <c r="P155" s="90"/>
      <c r="Q155" s="90"/>
      <c r="R155" s="6"/>
      <c r="S155" s="6"/>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row>
    <row r="156" spans="1:174" x14ac:dyDescent="0.3">
      <c r="A156" s="19"/>
      <c r="B156" s="118"/>
      <c r="C156" s="118"/>
      <c r="D156" s="118"/>
      <c r="E156" s="118"/>
      <c r="F156" s="118"/>
      <c r="G156" s="118"/>
      <c r="H156" s="118"/>
      <c r="I156" s="118"/>
      <c r="J156" s="118"/>
      <c r="K156" s="19"/>
      <c r="N156" s="90"/>
      <c r="O156" s="90"/>
      <c r="P156" s="90"/>
      <c r="Q156" s="90"/>
      <c r="R156" s="6"/>
      <c r="S156" s="6"/>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row>
    <row r="157" spans="1:174" x14ac:dyDescent="0.3">
      <c r="A157" s="19"/>
      <c r="B157" s="64"/>
      <c r="C157" s="64"/>
      <c r="D157" s="64"/>
      <c r="E157" s="64"/>
      <c r="F157" s="64"/>
      <c r="G157" s="64"/>
      <c r="H157" s="41"/>
      <c r="I157" s="41"/>
      <c r="J157" s="41"/>
      <c r="K157" s="19"/>
      <c r="N157" s="90"/>
      <c r="O157" s="90"/>
      <c r="P157" s="90"/>
      <c r="Q157" s="90"/>
      <c r="R157" s="6"/>
      <c r="S157" s="6"/>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row>
    <row r="158" spans="1:174" x14ac:dyDescent="0.3">
      <c r="A158" s="19"/>
      <c r="B158" s="64"/>
      <c r="C158" s="64"/>
      <c r="D158" s="64"/>
      <c r="E158" s="64"/>
      <c r="F158" s="64"/>
      <c r="G158" s="64"/>
      <c r="H158" s="41"/>
      <c r="I158" s="41"/>
      <c r="J158" s="41"/>
      <c r="K158" s="19"/>
      <c r="N158" s="90"/>
      <c r="O158" s="90"/>
      <c r="P158" s="90"/>
      <c r="Q158" s="90"/>
      <c r="R158" s="6"/>
      <c r="S158" s="6"/>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row>
    <row r="159" spans="1:174" x14ac:dyDescent="0.3">
      <c r="A159" s="19"/>
      <c r="B159" s="19"/>
      <c r="C159" s="19"/>
      <c r="D159" s="19"/>
      <c r="E159" s="19"/>
      <c r="F159" s="19"/>
      <c r="G159" s="19"/>
      <c r="H159" s="19"/>
      <c r="I159" s="19"/>
      <c r="J159" s="19"/>
      <c r="K159" s="19"/>
      <c r="N159" s="90"/>
      <c r="O159" s="90"/>
      <c r="P159" s="90"/>
      <c r="Q159" s="90"/>
      <c r="R159" s="6"/>
      <c r="S159" s="6"/>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row>
    <row r="160" spans="1:174" x14ac:dyDescent="0.3">
      <c r="A160" s="19"/>
      <c r="B160" s="19"/>
      <c r="C160" s="19"/>
      <c r="D160" s="19"/>
      <c r="E160" s="19"/>
      <c r="F160" s="19"/>
      <c r="G160" s="19"/>
      <c r="H160" s="19"/>
      <c r="I160" s="19"/>
      <c r="J160" s="19"/>
      <c r="K160" s="19"/>
      <c r="N160" s="90"/>
      <c r="O160" s="90"/>
      <c r="P160" s="90"/>
      <c r="Q160" s="90"/>
      <c r="R160" s="6"/>
      <c r="S160" s="6"/>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row>
    <row r="161" spans="1:174" x14ac:dyDescent="0.3">
      <c r="A161" s="19"/>
      <c r="B161" s="19"/>
      <c r="C161" s="19"/>
      <c r="D161" s="19"/>
      <c r="E161" s="19"/>
      <c r="F161" s="19"/>
      <c r="G161" s="19"/>
      <c r="H161" s="19"/>
      <c r="I161" s="19"/>
      <c r="J161" s="19"/>
      <c r="K161" s="19"/>
      <c r="N161" s="90"/>
      <c r="O161" s="90"/>
      <c r="P161" s="90"/>
      <c r="Q161" s="90"/>
      <c r="R161" s="6"/>
      <c r="S161" s="6"/>
    </row>
    <row r="162" spans="1:174" x14ac:dyDescent="0.3">
      <c r="A162" s="19"/>
      <c r="B162" s="19"/>
      <c r="C162" s="19"/>
      <c r="D162" s="19"/>
      <c r="E162" s="19"/>
      <c r="F162" s="19"/>
      <c r="G162" s="19"/>
      <c r="H162" s="19"/>
      <c r="I162" s="19"/>
      <c r="J162" s="19"/>
      <c r="K162" s="19"/>
      <c r="N162" s="90"/>
      <c r="O162" s="90"/>
      <c r="P162" s="90"/>
      <c r="Q162" s="90"/>
      <c r="R162" s="6"/>
      <c r="S162" s="6"/>
    </row>
    <row r="163" spans="1:174" x14ac:dyDescent="0.3">
      <c r="A163" s="15"/>
      <c r="B163" s="15"/>
      <c r="C163" s="15"/>
      <c r="D163" s="15"/>
      <c r="E163" s="15"/>
      <c r="F163" s="15"/>
      <c r="G163" s="15"/>
      <c r="H163" s="15"/>
      <c r="I163" s="15"/>
      <c r="J163" s="15"/>
      <c r="K163" s="15"/>
      <c r="N163" s="90"/>
      <c r="O163" s="90"/>
      <c r="P163" s="90"/>
      <c r="Q163" s="90"/>
      <c r="R163" s="6"/>
      <c r="S163" s="6"/>
    </row>
    <row r="164" spans="1:174" x14ac:dyDescent="0.3">
      <c r="A164" s="15"/>
      <c r="B164" s="15"/>
      <c r="C164" s="15"/>
      <c r="D164" s="15"/>
      <c r="E164" s="15"/>
      <c r="F164" s="15"/>
      <c r="G164" s="15"/>
      <c r="H164" s="15"/>
      <c r="I164" s="15"/>
      <c r="J164" s="15"/>
      <c r="K164" s="15"/>
      <c r="N164" s="90"/>
      <c r="O164" s="90"/>
      <c r="P164" s="90"/>
      <c r="Q164" s="90"/>
      <c r="R164" s="6"/>
      <c r="S164" s="6"/>
    </row>
    <row r="165" spans="1:174" x14ac:dyDescent="0.3">
      <c r="A165" s="15"/>
      <c r="B165" s="15"/>
      <c r="C165" s="15"/>
      <c r="D165" s="15"/>
      <c r="E165" s="15"/>
      <c r="F165" s="15"/>
      <c r="G165" s="15"/>
      <c r="H165" s="15"/>
      <c r="I165" s="15"/>
      <c r="J165" s="15"/>
      <c r="K165" s="15"/>
      <c r="N165" s="90"/>
      <c r="O165" s="90"/>
      <c r="P165" s="90"/>
      <c r="Q165" s="90"/>
      <c r="R165" s="6"/>
      <c r="S165" s="6"/>
    </row>
    <row r="166" spans="1:174" x14ac:dyDescent="0.3">
      <c r="A166" s="96"/>
      <c r="B166" s="97"/>
      <c r="C166" s="98"/>
      <c r="D166" s="96"/>
      <c r="E166" s="96"/>
      <c r="F166" s="96"/>
      <c r="G166" s="98"/>
      <c r="H166" s="96"/>
      <c r="I166" s="96"/>
      <c r="J166" s="96"/>
      <c r="K166" s="96"/>
      <c r="N166" s="90"/>
      <c r="O166" s="90"/>
      <c r="P166" s="90"/>
      <c r="Q166" s="90"/>
      <c r="R166" s="6"/>
      <c r="S166" s="6"/>
    </row>
    <row r="167" spans="1:174" x14ac:dyDescent="0.3">
      <c r="A167" s="96"/>
      <c r="B167" s="99"/>
      <c r="C167" s="98"/>
      <c r="D167" s="100"/>
      <c r="E167" s="100"/>
      <c r="F167" s="101" t="s">
        <v>88</v>
      </c>
      <c r="G167" s="98"/>
      <c r="H167" s="100"/>
      <c r="I167" s="100"/>
      <c r="J167" s="100"/>
      <c r="K167" s="96"/>
      <c r="N167" s="90"/>
      <c r="O167" s="90"/>
      <c r="P167" s="90"/>
      <c r="Q167" s="90"/>
      <c r="R167" s="6"/>
      <c r="S167" s="6"/>
    </row>
    <row r="168" spans="1:174" s="11" customFormat="1" x14ac:dyDescent="0.3">
      <c r="A168" s="96"/>
      <c r="B168" s="100"/>
      <c r="C168" s="100"/>
      <c r="D168" s="100"/>
      <c r="E168" s="100"/>
      <c r="F168" s="111" t="s">
        <v>101</v>
      </c>
      <c r="G168" s="100"/>
      <c r="H168" s="100"/>
      <c r="I168" s="100"/>
      <c r="J168" s="100"/>
      <c r="K168" s="96"/>
      <c r="M168" s="16"/>
      <c r="N168" s="90"/>
      <c r="O168" s="90"/>
      <c r="P168" s="90"/>
      <c r="Q168" s="90"/>
      <c r="R168" s="6"/>
      <c r="S168" s="6"/>
      <c r="T168" s="7"/>
      <c r="U168" s="12"/>
      <c r="V168" s="12"/>
      <c r="W168" s="12"/>
      <c r="X168" s="12"/>
      <c r="Y168" s="12"/>
      <c r="Z168" s="12"/>
      <c r="AA168" s="12"/>
      <c r="AB168" s="12"/>
      <c r="AC168" s="12"/>
      <c r="AD168" s="12"/>
      <c r="AE168" s="12"/>
      <c r="AF168" s="12"/>
      <c r="AG168" s="12"/>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c r="DO168" s="13"/>
      <c r="DP168" s="13"/>
      <c r="DQ168" s="13"/>
      <c r="DR168" s="13"/>
      <c r="DS168" s="13"/>
      <c r="DT168" s="13"/>
      <c r="DU168" s="13"/>
      <c r="DV168" s="13"/>
      <c r="DW168" s="13"/>
      <c r="DX168" s="13"/>
      <c r="DY168" s="13"/>
      <c r="DZ168" s="13"/>
      <c r="EA168" s="13"/>
      <c r="EB168" s="13"/>
      <c r="EC168" s="13"/>
      <c r="ED168" s="13"/>
      <c r="EE168" s="13"/>
      <c r="EF168" s="13"/>
      <c r="EG168" s="13"/>
      <c r="EH168" s="13"/>
      <c r="EI168" s="13"/>
      <c r="EJ168" s="13"/>
      <c r="EK168" s="13"/>
      <c r="EL168" s="13"/>
      <c r="EM168" s="13"/>
      <c r="EN168" s="13"/>
      <c r="EO168" s="13"/>
      <c r="EP168" s="13"/>
      <c r="EQ168" s="13"/>
      <c r="ER168" s="13"/>
      <c r="ES168" s="13"/>
      <c r="ET168" s="13"/>
      <c r="EU168" s="13"/>
      <c r="EV168" s="13"/>
      <c r="EW168" s="13"/>
      <c r="EX168" s="13"/>
      <c r="EY168" s="13"/>
      <c r="EZ168" s="13"/>
      <c r="FA168" s="13"/>
      <c r="FB168" s="13"/>
      <c r="FC168" s="13"/>
      <c r="FD168" s="13"/>
      <c r="FE168" s="13"/>
      <c r="FF168" s="13"/>
      <c r="FG168" s="13"/>
      <c r="FH168" s="13"/>
      <c r="FI168" s="13"/>
      <c r="FJ168" s="13"/>
      <c r="FK168" s="13"/>
      <c r="FL168" s="13"/>
      <c r="FM168" s="13"/>
      <c r="FN168" s="13"/>
      <c r="FO168" s="13"/>
      <c r="FP168" s="13"/>
      <c r="FQ168" s="13"/>
      <c r="FR168" s="13"/>
    </row>
    <row r="169" spans="1:174" x14ac:dyDescent="0.3">
      <c r="N169" s="90"/>
      <c r="O169" s="90"/>
      <c r="P169" s="90"/>
      <c r="Q169" s="90"/>
      <c r="R169" s="6"/>
      <c r="S169" s="6"/>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row>
    <row r="170" spans="1:174" x14ac:dyDescent="0.3">
      <c r="N170" s="90"/>
      <c r="O170" s="90"/>
      <c r="P170" s="90"/>
      <c r="Q170" s="90"/>
      <c r="R170" s="6"/>
      <c r="S170" s="6"/>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row>
    <row r="171" spans="1:174" x14ac:dyDescent="0.3">
      <c r="N171" s="90"/>
      <c r="O171" s="90"/>
      <c r="P171" s="90"/>
      <c r="Q171" s="90"/>
      <c r="R171" s="6"/>
      <c r="S171" s="6"/>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row>
    <row r="172" spans="1:174" x14ac:dyDescent="0.3">
      <c r="N172" s="90"/>
      <c r="O172" s="90"/>
      <c r="P172" s="90"/>
      <c r="Q172" s="90"/>
      <c r="R172" s="6"/>
      <c r="S172" s="6"/>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row>
    <row r="173" spans="1:174" x14ac:dyDescent="0.3">
      <c r="N173" s="90"/>
      <c r="O173" s="90"/>
      <c r="P173" s="90"/>
      <c r="Q173" s="90"/>
      <c r="R173" s="6"/>
      <c r="S173" s="6"/>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row>
    <row r="174" spans="1:174" x14ac:dyDescent="0.3">
      <c r="N174" s="90"/>
      <c r="O174" s="90"/>
      <c r="P174" s="90"/>
      <c r="Q174" s="90"/>
      <c r="R174" s="6"/>
      <c r="S174" s="6"/>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row>
    <row r="175" spans="1:174" x14ac:dyDescent="0.3">
      <c r="N175" s="90"/>
      <c r="O175" s="90"/>
      <c r="P175" s="90"/>
      <c r="Q175" s="90"/>
      <c r="R175" s="6"/>
      <c r="S175" s="6"/>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row>
    <row r="176" spans="1:174" x14ac:dyDescent="0.3">
      <c r="N176" s="90"/>
      <c r="O176" s="90"/>
      <c r="P176" s="90"/>
      <c r="Q176" s="90"/>
      <c r="R176" s="6"/>
      <c r="S176" s="6"/>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row>
    <row r="177" spans="12:174" x14ac:dyDescent="0.3">
      <c r="N177" s="90"/>
      <c r="O177" s="90"/>
      <c r="P177" s="90"/>
      <c r="Q177" s="90"/>
      <c r="R177" s="6"/>
      <c r="S177" s="6"/>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row>
    <row r="178" spans="12:174" x14ac:dyDescent="0.3">
      <c r="N178" s="90"/>
      <c r="O178" s="90"/>
      <c r="P178" s="90"/>
      <c r="Q178" s="90"/>
      <c r="R178" s="6"/>
      <c r="S178" s="6"/>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row>
    <row r="179" spans="12:174" x14ac:dyDescent="0.3">
      <c r="N179" s="90"/>
      <c r="O179" s="90"/>
      <c r="P179" s="90"/>
      <c r="Q179" s="90"/>
      <c r="R179" s="6"/>
      <c r="S179" s="6"/>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row>
    <row r="180" spans="12:174" x14ac:dyDescent="0.3">
      <c r="N180" s="90"/>
      <c r="O180" s="90"/>
      <c r="P180" s="90"/>
      <c r="Q180" s="90"/>
      <c r="R180" s="6"/>
      <c r="S180" s="6"/>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row>
    <row r="181" spans="12:174" x14ac:dyDescent="0.3">
      <c r="N181" s="90"/>
      <c r="O181" s="90"/>
      <c r="P181" s="90"/>
      <c r="Q181" s="90"/>
      <c r="R181" s="6"/>
      <c r="S181" s="6"/>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R181" s="3"/>
    </row>
    <row r="182" spans="12:174" x14ac:dyDescent="0.3">
      <c r="N182" s="90"/>
      <c r="O182" s="90"/>
      <c r="P182" s="90"/>
      <c r="Q182" s="90"/>
      <c r="R182" s="6"/>
      <c r="S182" s="6"/>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c r="FK182" s="3"/>
      <c r="FL182" s="3"/>
      <c r="FM182" s="3"/>
      <c r="FN182" s="3"/>
      <c r="FO182" s="3"/>
      <c r="FP182" s="3"/>
      <c r="FQ182" s="3"/>
      <c r="FR182" s="3"/>
    </row>
    <row r="183" spans="12:174" x14ac:dyDescent="0.3">
      <c r="N183" s="90"/>
      <c r="O183" s="90"/>
      <c r="P183" s="90"/>
      <c r="Q183" s="90"/>
      <c r="R183" s="6"/>
      <c r="S183" s="6"/>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row>
    <row r="184" spans="12:174" x14ac:dyDescent="0.3">
      <c r="L184" s="3"/>
      <c r="N184" s="90"/>
      <c r="O184" s="90"/>
      <c r="P184" s="90"/>
      <c r="Q184" s="90"/>
      <c r="R184" s="6"/>
      <c r="S184" s="6"/>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row>
    <row r="185" spans="12:174" x14ac:dyDescent="0.3">
      <c r="L185" s="3"/>
      <c r="N185" s="90"/>
      <c r="O185" s="90"/>
      <c r="P185" s="90"/>
      <c r="Q185" s="90"/>
      <c r="R185" s="6"/>
      <c r="S185" s="6"/>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row>
    <row r="186" spans="12:174" x14ac:dyDescent="0.3">
      <c r="L186" s="3"/>
      <c r="N186" s="90"/>
      <c r="O186" s="90"/>
      <c r="P186" s="90"/>
      <c r="Q186" s="90"/>
      <c r="R186" s="6"/>
      <c r="S186" s="6"/>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row>
    <row r="187" spans="12:174" x14ac:dyDescent="0.3">
      <c r="L187" s="3"/>
      <c r="N187" s="90"/>
      <c r="O187" s="90"/>
      <c r="P187" s="90"/>
      <c r="Q187" s="90"/>
      <c r="R187" s="6"/>
      <c r="S187" s="6"/>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row>
    <row r="188" spans="12:174" x14ac:dyDescent="0.3">
      <c r="L188" s="3"/>
      <c r="N188" s="90"/>
      <c r="O188" s="90"/>
      <c r="P188" s="90"/>
      <c r="Q188" s="90"/>
      <c r="R188" s="6"/>
      <c r="S188" s="6"/>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row>
    <row r="189" spans="12:174" x14ac:dyDescent="0.3">
      <c r="L189" s="3"/>
      <c r="N189" s="90"/>
      <c r="O189" s="90"/>
      <c r="P189" s="90"/>
      <c r="Q189" s="90"/>
      <c r="R189" s="6"/>
      <c r="S189" s="6"/>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row>
    <row r="190" spans="12:174" x14ac:dyDescent="0.3">
      <c r="L190" s="3"/>
      <c r="N190" s="90"/>
      <c r="O190" s="90"/>
      <c r="P190" s="90"/>
      <c r="Q190" s="90"/>
      <c r="R190" s="6"/>
      <c r="S190" s="6"/>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row>
    <row r="191" spans="12:174" x14ac:dyDescent="0.3">
      <c r="L191" s="3"/>
      <c r="N191" s="90"/>
      <c r="O191" s="90"/>
      <c r="P191" s="90"/>
      <c r="Q191" s="90"/>
      <c r="R191" s="6"/>
      <c r="S191" s="6"/>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row>
    <row r="192" spans="12:174" x14ac:dyDescent="0.3">
      <c r="L192" s="3"/>
      <c r="N192" s="90"/>
      <c r="O192" s="90"/>
      <c r="P192" s="90"/>
      <c r="Q192" s="90"/>
      <c r="R192" s="6"/>
      <c r="S192" s="6"/>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row>
    <row r="193" spans="12:174" x14ac:dyDescent="0.3">
      <c r="L193" s="3"/>
      <c r="N193" s="90"/>
      <c r="O193" s="90"/>
      <c r="P193" s="90"/>
      <c r="Q193" s="90"/>
      <c r="R193" s="6"/>
      <c r="S193" s="6"/>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row>
    <row r="194" spans="12:174" x14ac:dyDescent="0.3">
      <c r="L194" s="3"/>
      <c r="N194" s="90"/>
      <c r="O194" s="90"/>
      <c r="P194" s="90"/>
      <c r="Q194" s="90"/>
      <c r="R194" s="6"/>
      <c r="S194" s="6"/>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row>
    <row r="195" spans="12:174" x14ac:dyDescent="0.3">
      <c r="L195" s="3"/>
      <c r="N195" s="90"/>
      <c r="O195" s="90"/>
      <c r="P195" s="90"/>
      <c r="Q195" s="90"/>
      <c r="R195" s="6"/>
      <c r="S195" s="6"/>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row>
    <row r="196" spans="12:174" x14ac:dyDescent="0.3">
      <c r="L196" s="3"/>
      <c r="N196" s="90"/>
      <c r="O196" s="90"/>
      <c r="P196" s="90"/>
      <c r="Q196" s="90"/>
      <c r="R196" s="6"/>
      <c r="S196" s="6"/>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row>
    <row r="197" spans="12:174" x14ac:dyDescent="0.3">
      <c r="L197" s="3"/>
      <c r="N197" s="90"/>
      <c r="O197" s="90"/>
      <c r="P197" s="90"/>
      <c r="Q197" s="90"/>
      <c r="R197" s="6"/>
      <c r="S197" s="6"/>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row>
    <row r="198" spans="12:174" x14ac:dyDescent="0.3">
      <c r="L198" s="3"/>
      <c r="N198" s="90"/>
      <c r="O198" s="90"/>
      <c r="P198" s="90"/>
      <c r="Q198" s="90"/>
      <c r="R198" s="6"/>
      <c r="S198" s="6"/>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row>
    <row r="199" spans="12:174" x14ac:dyDescent="0.3">
      <c r="L199" s="3"/>
      <c r="N199" s="90"/>
      <c r="O199" s="90"/>
      <c r="P199" s="90"/>
      <c r="Q199" s="90"/>
      <c r="R199" s="6"/>
      <c r="S199" s="6"/>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row>
    <row r="200" spans="12:174" x14ac:dyDescent="0.3">
      <c r="L200" s="3"/>
      <c r="N200" s="90"/>
      <c r="O200" s="90"/>
      <c r="P200" s="90"/>
      <c r="Q200" s="90"/>
      <c r="R200" s="6"/>
      <c r="S200" s="6"/>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row>
    <row r="201" spans="12:174" x14ac:dyDescent="0.3">
      <c r="L201" s="3"/>
      <c r="N201" s="90"/>
      <c r="O201" s="90"/>
      <c r="P201" s="90"/>
      <c r="Q201" s="90"/>
      <c r="R201" s="6"/>
      <c r="S201" s="6"/>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row>
    <row r="202" spans="12:174" x14ac:dyDescent="0.3">
      <c r="L202" s="3"/>
      <c r="N202" s="90"/>
      <c r="O202" s="90"/>
      <c r="P202" s="90"/>
      <c r="Q202" s="90"/>
      <c r="R202" s="6"/>
      <c r="S202" s="6"/>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row>
    <row r="203" spans="12:174" x14ac:dyDescent="0.3">
      <c r="L203" s="3"/>
      <c r="N203" s="90"/>
      <c r="O203" s="90"/>
      <c r="P203" s="90"/>
      <c r="Q203" s="90"/>
      <c r="R203" s="6"/>
      <c r="S203" s="6"/>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row>
    <row r="204" spans="12:174" x14ac:dyDescent="0.3">
      <c r="L204" s="3"/>
      <c r="N204" s="90"/>
      <c r="O204" s="90"/>
      <c r="P204" s="90"/>
      <c r="Q204" s="90"/>
      <c r="R204" s="6"/>
      <c r="S204" s="6"/>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row>
    <row r="205" spans="12:174" x14ac:dyDescent="0.3">
      <c r="L205" s="3"/>
      <c r="N205" s="90"/>
      <c r="O205" s="90"/>
      <c r="P205" s="90"/>
      <c r="Q205" s="90"/>
      <c r="R205" s="6"/>
      <c r="S205" s="6"/>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row>
    <row r="206" spans="12:174" x14ac:dyDescent="0.3">
      <c r="L206" s="3"/>
      <c r="N206" s="90"/>
      <c r="O206" s="90"/>
      <c r="P206" s="90"/>
      <c r="Q206" s="90"/>
      <c r="R206" s="6"/>
      <c r="S206" s="6"/>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row>
    <row r="207" spans="12:174" x14ac:dyDescent="0.3">
      <c r="L207" s="3"/>
      <c r="N207" s="90"/>
      <c r="O207" s="90"/>
      <c r="P207" s="90"/>
      <c r="Q207" s="90"/>
      <c r="R207" s="6"/>
      <c r="S207" s="6"/>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row>
    <row r="208" spans="12:174" x14ac:dyDescent="0.3">
      <c r="L208" s="3"/>
      <c r="N208" s="90"/>
      <c r="O208" s="90"/>
      <c r="P208" s="90"/>
      <c r="Q208" s="90"/>
      <c r="R208" s="6"/>
      <c r="S208" s="6"/>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row>
    <row r="209" spans="12:174" x14ac:dyDescent="0.3">
      <c r="L209" s="3"/>
      <c r="N209" s="90"/>
      <c r="O209" s="90"/>
      <c r="P209" s="90"/>
      <c r="Q209" s="90"/>
      <c r="R209" s="6"/>
      <c r="S209" s="6"/>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row>
    <row r="210" spans="12:174" x14ac:dyDescent="0.3">
      <c r="L210" s="3"/>
      <c r="N210" s="90"/>
      <c r="O210" s="90"/>
      <c r="P210" s="90"/>
      <c r="Q210" s="90"/>
      <c r="R210" s="6"/>
      <c r="S210" s="6"/>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row>
    <row r="211" spans="12:174" x14ac:dyDescent="0.3">
      <c r="L211" s="3"/>
      <c r="N211" s="90"/>
      <c r="O211" s="90"/>
      <c r="P211" s="90"/>
      <c r="Q211" s="90"/>
      <c r="R211" s="6"/>
      <c r="S211" s="6"/>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row>
    <row r="212" spans="12:174" x14ac:dyDescent="0.3">
      <c r="L212" s="3"/>
      <c r="N212" s="90"/>
      <c r="O212" s="90"/>
      <c r="P212" s="90"/>
      <c r="Q212" s="90"/>
      <c r="R212" s="6"/>
      <c r="S212" s="6"/>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row>
    <row r="213" spans="12:174" x14ac:dyDescent="0.3">
      <c r="L213" s="3"/>
      <c r="N213" s="90"/>
      <c r="O213" s="90"/>
      <c r="P213" s="90"/>
      <c r="Q213" s="90"/>
      <c r="R213" s="6"/>
      <c r="S213" s="6"/>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row>
    <row r="214" spans="12:174" x14ac:dyDescent="0.3">
      <c r="L214" s="3"/>
      <c r="N214" s="90"/>
      <c r="O214" s="90"/>
      <c r="P214" s="90"/>
      <c r="Q214" s="90"/>
      <c r="R214" s="6"/>
      <c r="S214" s="6"/>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row>
    <row r="215" spans="12:174" x14ac:dyDescent="0.3">
      <c r="L215" s="3"/>
      <c r="N215" s="90"/>
      <c r="O215" s="90"/>
      <c r="P215" s="90"/>
      <c r="Q215" s="90"/>
      <c r="R215" s="6"/>
      <c r="S215" s="6"/>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row>
    <row r="216" spans="12:174" x14ac:dyDescent="0.3">
      <c r="L216" s="3"/>
      <c r="N216" s="90"/>
      <c r="O216" s="90"/>
      <c r="P216" s="90"/>
      <c r="Q216" s="90"/>
      <c r="R216" s="6"/>
      <c r="S216" s="6"/>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row>
    <row r="217" spans="12:174" x14ac:dyDescent="0.3">
      <c r="L217" s="3"/>
      <c r="N217" s="90"/>
      <c r="O217" s="90"/>
      <c r="P217" s="90"/>
      <c r="Q217" s="90"/>
      <c r="R217" s="6"/>
      <c r="S217" s="6"/>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row>
    <row r="218" spans="12:174" x14ac:dyDescent="0.3">
      <c r="L218" s="3"/>
      <c r="N218" s="90"/>
      <c r="O218" s="90"/>
      <c r="P218" s="90"/>
      <c r="Q218" s="90"/>
      <c r="R218" s="6"/>
      <c r="S218" s="6"/>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row>
    <row r="219" spans="12:174" x14ac:dyDescent="0.3">
      <c r="L219" s="3"/>
      <c r="N219" s="90"/>
      <c r="O219" s="90"/>
      <c r="P219" s="90"/>
      <c r="Q219" s="90"/>
      <c r="R219" s="6"/>
      <c r="S219" s="6"/>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row>
    <row r="220" spans="12:174" x14ac:dyDescent="0.3">
      <c r="L220" s="3"/>
      <c r="N220" s="90"/>
      <c r="O220" s="90"/>
      <c r="P220" s="90"/>
      <c r="Q220" s="90"/>
      <c r="R220" s="6"/>
      <c r="S220" s="6"/>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row>
    <row r="221" spans="12:174" x14ac:dyDescent="0.3">
      <c r="L221" s="3"/>
      <c r="N221" s="90"/>
      <c r="O221" s="90"/>
      <c r="P221" s="90"/>
      <c r="Q221" s="90"/>
      <c r="R221" s="6"/>
      <c r="S221" s="6"/>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row>
    <row r="222" spans="12:174" x14ac:dyDescent="0.3">
      <c r="L222" s="3"/>
      <c r="N222" s="90"/>
      <c r="O222" s="90"/>
      <c r="P222" s="90"/>
      <c r="Q222" s="90"/>
      <c r="R222" s="6"/>
      <c r="S222" s="6"/>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row>
    <row r="223" spans="12:174" x14ac:dyDescent="0.3">
      <c r="L223" s="3"/>
      <c r="N223" s="90"/>
      <c r="O223" s="90"/>
      <c r="P223" s="90"/>
      <c r="Q223" s="90"/>
      <c r="R223" s="6"/>
      <c r="S223" s="6"/>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row>
    <row r="224" spans="12:174" x14ac:dyDescent="0.3">
      <c r="L224" s="3"/>
      <c r="N224" s="90"/>
      <c r="O224" s="90"/>
      <c r="P224" s="90"/>
      <c r="Q224" s="90"/>
      <c r="R224" s="6"/>
      <c r="S224" s="6"/>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row>
    <row r="225" spans="12:174" x14ac:dyDescent="0.3">
      <c r="L225" s="3"/>
      <c r="N225" s="90"/>
      <c r="O225" s="90"/>
      <c r="P225" s="90"/>
      <c r="Q225" s="90"/>
      <c r="R225" s="6"/>
      <c r="S225" s="6"/>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row>
    <row r="226" spans="12:174" x14ac:dyDescent="0.3">
      <c r="L226" s="3"/>
      <c r="N226" s="90"/>
      <c r="O226" s="90"/>
      <c r="P226" s="90"/>
      <c r="Q226" s="90"/>
      <c r="R226" s="6"/>
      <c r="S226" s="6"/>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row>
    <row r="227" spans="12:174" x14ac:dyDescent="0.3">
      <c r="L227" s="3"/>
      <c r="N227" s="90"/>
      <c r="O227" s="90"/>
      <c r="P227" s="90"/>
      <c r="Q227" s="90"/>
      <c r="R227" s="6"/>
      <c r="S227" s="6"/>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row>
    <row r="228" spans="12:174" x14ac:dyDescent="0.3">
      <c r="L228" s="3"/>
      <c r="N228" s="90"/>
      <c r="O228" s="90"/>
      <c r="P228" s="90"/>
      <c r="Q228" s="90"/>
      <c r="R228" s="6"/>
      <c r="S228" s="6"/>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row>
    <row r="229" spans="12:174" x14ac:dyDescent="0.3">
      <c r="L229" s="3"/>
      <c r="N229" s="90"/>
      <c r="O229" s="90"/>
      <c r="P229" s="90"/>
      <c r="Q229" s="90"/>
      <c r="R229" s="6"/>
      <c r="S229" s="6"/>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row>
    <row r="230" spans="12:174" x14ac:dyDescent="0.3">
      <c r="L230" s="3"/>
      <c r="N230" s="90"/>
      <c r="O230" s="90"/>
      <c r="P230" s="90"/>
      <c r="Q230" s="90"/>
      <c r="R230" s="6"/>
      <c r="S230" s="6"/>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row>
    <row r="231" spans="12:174" x14ac:dyDescent="0.3">
      <c r="L231" s="3"/>
      <c r="N231" s="90"/>
      <c r="O231" s="90"/>
      <c r="P231" s="90"/>
      <c r="Q231" s="90"/>
      <c r="R231" s="6"/>
      <c r="S231" s="6"/>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row>
    <row r="232" spans="12:174" x14ac:dyDescent="0.3">
      <c r="L232" s="3"/>
      <c r="N232" s="90"/>
      <c r="O232" s="90"/>
      <c r="P232" s="90"/>
      <c r="Q232" s="90"/>
      <c r="R232" s="6"/>
      <c r="S232" s="6"/>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row>
    <row r="233" spans="12:174" x14ac:dyDescent="0.3">
      <c r="L233" s="3"/>
      <c r="N233" s="90"/>
      <c r="O233" s="90"/>
      <c r="P233" s="90"/>
      <c r="Q233" s="90"/>
      <c r="R233" s="6"/>
      <c r="S233" s="6"/>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row>
    <row r="234" spans="12:174" x14ac:dyDescent="0.3">
      <c r="L234" s="3"/>
      <c r="N234" s="90"/>
      <c r="O234" s="90"/>
      <c r="P234" s="90"/>
      <c r="Q234" s="90"/>
      <c r="R234" s="6"/>
      <c r="S234" s="6"/>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row>
    <row r="235" spans="12:174" x14ac:dyDescent="0.3">
      <c r="L235" s="3"/>
      <c r="N235" s="90"/>
      <c r="O235" s="90"/>
      <c r="P235" s="90"/>
      <c r="Q235" s="90"/>
      <c r="R235" s="6"/>
      <c r="S235" s="6"/>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row>
    <row r="236" spans="12:174" x14ac:dyDescent="0.3">
      <c r="L236" s="3"/>
      <c r="N236" s="90"/>
      <c r="O236" s="90"/>
      <c r="P236" s="90"/>
      <c r="Q236" s="90"/>
      <c r="R236" s="6"/>
      <c r="S236" s="6"/>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row>
    <row r="237" spans="12:174" x14ac:dyDescent="0.3">
      <c r="L237" s="3"/>
      <c r="N237" s="90"/>
      <c r="O237" s="90"/>
      <c r="P237" s="90"/>
      <c r="Q237" s="90"/>
      <c r="R237" s="6"/>
      <c r="S237" s="6"/>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row>
    <row r="238" spans="12:174" x14ac:dyDescent="0.3">
      <c r="L238" s="3"/>
      <c r="N238" s="90"/>
      <c r="O238" s="90"/>
      <c r="P238" s="90"/>
      <c r="Q238" s="90"/>
      <c r="R238" s="6"/>
      <c r="S238" s="6"/>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row>
    <row r="239" spans="12:174" x14ac:dyDescent="0.3">
      <c r="L239" s="3"/>
      <c r="N239" s="90"/>
      <c r="O239" s="90"/>
      <c r="P239" s="90"/>
      <c r="Q239" s="90"/>
      <c r="R239" s="6"/>
      <c r="S239" s="6"/>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row>
    <row r="240" spans="12:174" x14ac:dyDescent="0.3">
      <c r="L240" s="3"/>
      <c r="N240" s="90"/>
      <c r="O240" s="90"/>
      <c r="P240" s="90"/>
      <c r="Q240" s="90"/>
      <c r="R240" s="6"/>
      <c r="S240" s="6"/>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row>
    <row r="241" spans="12:174" x14ac:dyDescent="0.3">
      <c r="L241" s="3"/>
      <c r="N241" s="90"/>
      <c r="O241" s="90"/>
      <c r="P241" s="90"/>
      <c r="Q241" s="90"/>
      <c r="R241" s="6"/>
      <c r="S241" s="6"/>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row>
    <row r="242" spans="12:174" x14ac:dyDescent="0.3">
      <c r="L242" s="3"/>
      <c r="N242" s="90"/>
      <c r="O242" s="90"/>
      <c r="P242" s="90"/>
      <c r="Q242" s="90"/>
      <c r="R242" s="6"/>
      <c r="S242" s="6"/>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row>
    <row r="243" spans="12:174" x14ac:dyDescent="0.3">
      <c r="L243" s="3"/>
      <c r="N243" s="90"/>
      <c r="O243" s="90"/>
      <c r="P243" s="90"/>
      <c r="Q243" s="90"/>
      <c r="R243" s="6"/>
      <c r="S243" s="6"/>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row>
    <row r="244" spans="12:174" x14ac:dyDescent="0.3">
      <c r="L244" s="3"/>
      <c r="N244" s="90"/>
      <c r="O244" s="90"/>
      <c r="P244" s="90"/>
      <c r="Q244" s="90"/>
      <c r="R244" s="6"/>
      <c r="S244" s="6"/>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row>
    <row r="245" spans="12:174" x14ac:dyDescent="0.3">
      <c r="L245" s="3"/>
      <c r="N245" s="90"/>
      <c r="O245" s="90"/>
      <c r="P245" s="90"/>
      <c r="Q245" s="90"/>
      <c r="R245" s="6"/>
      <c r="S245" s="6"/>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row>
    <row r="246" spans="12:174" x14ac:dyDescent="0.3">
      <c r="L246" s="3"/>
      <c r="N246" s="90"/>
      <c r="O246" s="90"/>
      <c r="P246" s="90"/>
      <c r="Q246" s="90"/>
      <c r="R246" s="6"/>
      <c r="S246" s="6"/>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row>
    <row r="247" spans="12:174" x14ac:dyDescent="0.3">
      <c r="L247" s="3"/>
      <c r="N247" s="90"/>
      <c r="O247" s="90"/>
      <c r="P247" s="90"/>
      <c r="Q247" s="90"/>
      <c r="R247" s="6"/>
      <c r="S247" s="6"/>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row>
    <row r="248" spans="12:174" x14ac:dyDescent="0.3">
      <c r="L248" s="3"/>
      <c r="N248" s="90"/>
      <c r="O248" s="90"/>
      <c r="P248" s="90"/>
      <c r="Q248" s="90"/>
      <c r="R248" s="6"/>
      <c r="S248" s="6"/>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row>
    <row r="249" spans="12:174" x14ac:dyDescent="0.3">
      <c r="L249" s="3"/>
      <c r="N249" s="90"/>
      <c r="O249" s="90"/>
      <c r="P249" s="90"/>
      <c r="Q249" s="90"/>
      <c r="R249" s="6"/>
      <c r="S249" s="6"/>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row>
    <row r="250" spans="12:174" x14ac:dyDescent="0.3">
      <c r="L250" s="3"/>
      <c r="N250" s="90"/>
      <c r="O250" s="90"/>
      <c r="P250" s="90"/>
      <c r="Q250" s="90"/>
      <c r="R250" s="6"/>
      <c r="S250" s="6"/>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row>
    <row r="251" spans="12:174" x14ac:dyDescent="0.3">
      <c r="L251" s="3"/>
      <c r="N251" s="90"/>
      <c r="O251" s="90"/>
      <c r="P251" s="90"/>
      <c r="Q251" s="90"/>
      <c r="R251" s="6"/>
      <c r="S251" s="6"/>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row>
    <row r="252" spans="12:174" x14ac:dyDescent="0.3">
      <c r="L252" s="3"/>
      <c r="N252" s="90"/>
      <c r="O252" s="90"/>
      <c r="P252" s="90"/>
      <c r="Q252" s="90"/>
      <c r="R252" s="6"/>
      <c r="S252" s="6"/>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row>
    <row r="253" spans="12:174" x14ac:dyDescent="0.3">
      <c r="L253" s="3"/>
      <c r="N253" s="90"/>
      <c r="O253" s="90"/>
      <c r="P253" s="90"/>
      <c r="Q253" s="90"/>
      <c r="R253" s="6"/>
      <c r="S253" s="6"/>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row>
    <row r="254" spans="12:174" x14ac:dyDescent="0.3">
      <c r="L254" s="3"/>
      <c r="N254" s="90"/>
      <c r="O254" s="90"/>
      <c r="P254" s="90"/>
      <c r="Q254" s="90"/>
      <c r="R254" s="6"/>
      <c r="S254" s="6"/>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row>
    <row r="255" spans="12:174" x14ac:dyDescent="0.3">
      <c r="L255" s="3"/>
      <c r="N255" s="90"/>
      <c r="O255" s="90"/>
      <c r="P255" s="90"/>
      <c r="Q255" s="90"/>
      <c r="R255" s="6"/>
      <c r="S255" s="6"/>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row>
    <row r="256" spans="12:174" x14ac:dyDescent="0.3">
      <c r="L256" s="3"/>
      <c r="N256" s="90"/>
      <c r="O256" s="90"/>
      <c r="P256" s="90"/>
      <c r="Q256" s="90"/>
      <c r="R256" s="6"/>
      <c r="S256" s="6"/>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row>
    <row r="257" spans="12:174" x14ac:dyDescent="0.3">
      <c r="L257" s="3"/>
      <c r="N257" s="90"/>
      <c r="O257" s="90"/>
      <c r="P257" s="90"/>
      <c r="Q257" s="90"/>
      <c r="R257" s="6"/>
      <c r="S257" s="6"/>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row>
    <row r="258" spans="12:174" x14ac:dyDescent="0.3">
      <c r="L258" s="3"/>
      <c r="N258" s="90"/>
      <c r="O258" s="90"/>
      <c r="P258" s="90"/>
      <c r="Q258" s="90"/>
      <c r="R258" s="6"/>
      <c r="S258" s="6"/>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row>
    <row r="259" spans="12:174" x14ac:dyDescent="0.3">
      <c r="L259" s="3"/>
      <c r="N259" s="3"/>
      <c r="O259" s="3"/>
      <c r="P259" s="3"/>
      <c r="Q259" s="3"/>
      <c r="R259" s="3"/>
      <c r="S259" s="3"/>
      <c r="T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row>
    <row r="260" spans="12:174" x14ac:dyDescent="0.3">
      <c r="L260" s="3"/>
      <c r="N260" s="3"/>
      <c r="O260" s="3"/>
      <c r="P260" s="3"/>
      <c r="Q260" s="3"/>
      <c r="R260" s="3"/>
      <c r="S260" s="3"/>
      <c r="T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row>
    <row r="261" spans="12:174" x14ac:dyDescent="0.3">
      <c r="L261" s="3"/>
      <c r="N261" s="3"/>
      <c r="O261" s="3"/>
      <c r="P261" s="3"/>
      <c r="Q261" s="3"/>
      <c r="R261" s="3"/>
      <c r="S261" s="3"/>
      <c r="T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row>
    <row r="262" spans="12:174" x14ac:dyDescent="0.3">
      <c r="L262" s="3"/>
      <c r="N262" s="3"/>
      <c r="O262" s="3"/>
      <c r="P262" s="3"/>
      <c r="Q262" s="3"/>
      <c r="R262" s="3"/>
      <c r="S262" s="3"/>
      <c r="T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row>
    <row r="263" spans="12:174" x14ac:dyDescent="0.3">
      <c r="L263" s="3"/>
      <c r="N263" s="3"/>
      <c r="O263" s="3"/>
      <c r="P263" s="3"/>
      <c r="Q263" s="3"/>
      <c r="R263" s="3"/>
      <c r="S263" s="3"/>
      <c r="T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row>
    <row r="264" spans="12:174" x14ac:dyDescent="0.3">
      <c r="L264" s="3"/>
      <c r="N264" s="3"/>
      <c r="O264" s="3"/>
      <c r="P264" s="3"/>
      <c r="Q264" s="3"/>
      <c r="R264" s="3"/>
      <c r="S264" s="3"/>
      <c r="T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row>
  </sheetData>
  <mergeCells count="2">
    <mergeCell ref="B52:J53"/>
    <mergeCell ref="B155:J156"/>
  </mergeCells>
  <hyperlinks>
    <hyperlink ref="F61" r:id="rId1"/>
    <hyperlink ref="F115" r:id="rId2"/>
    <hyperlink ref="F168" r:id="rId3"/>
  </hyperlinks>
  <pageMargins left="0.47244094488188981" right="0.23622047244094491" top="0.31496062992125984" bottom="0.98425196850393704" header="0.43307086614173229" footer="0.59055118110236227"/>
  <pageSetup scale="97" orientation="portrait" r:id="rId4"/>
  <headerFooter alignWithMargins="0"/>
  <rowBreaks count="1" manualBreakCount="1">
    <brk id="61" max="10"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2009-04-22T13:23:05Z</cp:lastPrinted>
  <dcterms:created xsi:type="dcterms:W3CDTF">2009-04-21T19:57:43Z</dcterms:created>
  <dcterms:modified xsi:type="dcterms:W3CDTF">2016-03-02T16:30:32Z</dcterms:modified>
  <cp:category>Engineering Spreadsheets; Analysis</cp:category>
</cp:coreProperties>
</file>