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992" yWindow="972" windowWidth="18036" windowHeight="8688" tabRatio="871"/>
  </bookViews>
  <sheets>
    <sheet name="READ ME" sheetId="40" r:id="rId1"/>
    <sheet name="PURPOSE" sheetId="36" r:id="rId2"/>
    <sheet name="Derivation" sheetId="38" r:id="rId3"/>
  </sheets>
  <externalReferences>
    <externalReference r:id="rId4"/>
  </externalReferences>
  <definedNames>
    <definedName name="_xlnm.Print_Area" localSheetId="1">PURPOSE!$A$8:$K$60</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40" l="1"/>
  <c r="W36" i="36" l="1"/>
  <c r="X36" i="36"/>
  <c r="U37" i="36"/>
  <c r="U38" i="36" s="1"/>
  <c r="F22" i="36"/>
  <c r="F26" i="36"/>
  <c r="U56" i="36"/>
  <c r="X56" i="36" s="1"/>
  <c r="F11" i="36"/>
  <c r="F25" i="36"/>
  <c r="F21" i="36"/>
  <c r="G30" i="36" l="1"/>
  <c r="J27" i="36" s="1"/>
  <c r="W37" i="36"/>
  <c r="X38" i="36"/>
  <c r="U39" i="36"/>
  <c r="U40" i="36" s="1"/>
  <c r="U41" i="36" s="1"/>
  <c r="X37" i="36"/>
  <c r="W56" i="36"/>
  <c r="W38" i="36"/>
  <c r="B12" i="36"/>
  <c r="L10" i="36"/>
  <c r="X4" i="36"/>
  <c r="X5" i="36"/>
  <c r="X6" i="36"/>
  <c r="X7" i="36"/>
  <c r="X3" i="36"/>
  <c r="X2" i="36"/>
  <c r="X1" i="36"/>
  <c r="G1" i="36" s="1"/>
  <c r="J26" i="36"/>
  <c r="G29" i="36"/>
  <c r="J23" i="36" l="1"/>
  <c r="V37" i="36" s="1"/>
  <c r="J10" i="36"/>
  <c r="W39" i="36"/>
  <c r="W40" i="36"/>
  <c r="X40" i="36"/>
  <c r="X39" i="36"/>
  <c r="U42" i="36"/>
  <c r="X41" i="36"/>
  <c r="W41" i="36"/>
  <c r="F8" i="36"/>
  <c r="J9" i="36"/>
  <c r="F10" i="36"/>
  <c r="J8" i="36"/>
  <c r="F9" i="36"/>
  <c r="J22" i="36"/>
  <c r="V40" i="36" l="1"/>
  <c r="V42" i="36"/>
  <c r="V39" i="36"/>
  <c r="V36" i="36"/>
  <c r="V41" i="36"/>
  <c r="V56" i="36"/>
  <c r="V38" i="36"/>
  <c r="G33" i="36"/>
  <c r="G37" i="36" s="1"/>
  <c r="U43" i="36"/>
  <c r="X42" i="36"/>
  <c r="W42" i="36"/>
  <c r="G36" i="36"/>
  <c r="G32" i="36"/>
  <c r="G41" i="36" l="1"/>
  <c r="U44" i="36"/>
  <c r="X43" i="36"/>
  <c r="W43" i="36"/>
  <c r="V43" i="36"/>
  <c r="G40" i="36"/>
  <c r="U45" i="36" l="1"/>
  <c r="X44" i="36"/>
  <c r="W44" i="36"/>
  <c r="V44" i="36"/>
  <c r="X45" i="36" l="1"/>
  <c r="W45" i="36"/>
  <c r="U46" i="36"/>
  <c r="V45" i="36"/>
  <c r="U47" i="36" l="1"/>
  <c r="W46" i="36"/>
  <c r="X46" i="36"/>
  <c r="V46" i="36"/>
  <c r="X47" i="36" l="1"/>
  <c r="U48" i="36"/>
  <c r="W47" i="36"/>
  <c r="V47" i="36"/>
  <c r="U49" i="36" l="1"/>
  <c r="X48" i="36"/>
  <c r="W48" i="36"/>
  <c r="V48" i="36"/>
  <c r="W49" i="36" l="1"/>
  <c r="U50" i="36"/>
  <c r="X49" i="36"/>
  <c r="V49" i="36"/>
  <c r="U51" i="36" l="1"/>
  <c r="X50" i="36"/>
  <c r="W50" i="36"/>
  <c r="V50" i="36"/>
  <c r="X51" i="36" l="1"/>
  <c r="W51" i="36"/>
  <c r="U52" i="36"/>
  <c r="V51" i="36"/>
  <c r="U53" i="36" l="1"/>
  <c r="X52" i="36"/>
  <c r="W52" i="36"/>
  <c r="V52" i="36"/>
  <c r="U54" i="36" l="1"/>
  <c r="X53" i="36"/>
  <c r="W53" i="36"/>
  <c r="V53" i="36"/>
  <c r="U55" i="36" l="1"/>
  <c r="W54" i="36"/>
  <c r="X54" i="36"/>
  <c r="V54" i="36"/>
  <c r="X55" i="36" l="1"/>
  <c r="C41" i="36" s="1"/>
  <c r="W55" i="36"/>
  <c r="V55" i="36"/>
  <c r="C38" i="36" l="1"/>
  <c r="C37" i="36"/>
  <c r="C34" i="36"/>
  <c r="C33" i="36"/>
</calcChain>
</file>

<file path=xl/sharedStrings.xml><?xml version="1.0" encoding="utf-8"?>
<sst xmlns="http://schemas.openxmlformats.org/spreadsheetml/2006/main" count="153" uniqueCount="102">
  <si>
    <t>R. Abbott</t>
  </si>
  <si>
    <t>Author:</t>
  </si>
  <si>
    <t>Check:</t>
  </si>
  <si>
    <t>Date:</t>
  </si>
  <si>
    <t>Revision:</t>
  </si>
  <si>
    <t>Report:</t>
  </si>
  <si>
    <t>Page:</t>
  </si>
  <si>
    <t>Section:</t>
  </si>
  <si>
    <t>Document Number:</t>
  </si>
  <si>
    <t>Revision Level :</t>
  </si>
  <si>
    <t xml:space="preserve"> </t>
  </si>
  <si>
    <t>in</t>
  </si>
  <si>
    <t>=</t>
  </si>
  <si>
    <t>lb/in</t>
  </si>
  <si>
    <t>Total Report Pages:</t>
  </si>
  <si>
    <t xml:space="preserve">Page </t>
  </si>
  <si>
    <t>Title</t>
  </si>
  <si>
    <t>Sub</t>
  </si>
  <si>
    <t>Fig</t>
  </si>
  <si>
    <t>Table</t>
  </si>
  <si>
    <t>No</t>
  </si>
  <si>
    <t>Section Number:</t>
  </si>
  <si>
    <t>Sheet Name</t>
  </si>
  <si>
    <t>Report Title:</t>
  </si>
  <si>
    <t>Title:</t>
  </si>
  <si>
    <t>Running Counts</t>
  </si>
  <si>
    <t>Total Sheet Pages:</t>
  </si>
  <si>
    <t>Total Title No:</t>
  </si>
  <si>
    <t>Total Sub No:</t>
  </si>
  <si>
    <t>Total Fig No:</t>
  </si>
  <si>
    <t>Total Table No:</t>
  </si>
  <si>
    <t>About us:</t>
  </si>
  <si>
    <t xml:space="preserve"> spreadsheets@abbottaerospace.com</t>
  </si>
  <si>
    <t>Proprietary information:</t>
  </si>
  <si>
    <t>IMPORTANT INFORMATION</t>
  </si>
  <si>
    <t>This Method is based on a derivation by R Burandt from 1959, this was provided and expanded on in spreadsheet form by Bosko Zdanksi October 2013</t>
  </si>
  <si>
    <t xml:space="preserve">in </t>
  </si>
  <si>
    <t>a =</t>
  </si>
  <si>
    <t>inlb</t>
  </si>
  <si>
    <t>L =</t>
  </si>
  <si>
    <t>(in)</t>
  </si>
  <si>
    <t>M =</t>
  </si>
  <si>
    <t>x</t>
  </si>
  <si>
    <t>lb</t>
  </si>
  <si>
    <t>S =</t>
  </si>
  <si>
    <t>w₁ =</t>
  </si>
  <si>
    <t>b =</t>
  </si>
  <si>
    <t>Moment at Socket Center:</t>
  </si>
  <si>
    <t>Dist. Socket reaction to moment load at socket center.</t>
  </si>
  <si>
    <t>Socket Reaction at Outer End</t>
  </si>
  <si>
    <t>Socket reaction at Inner End</t>
  </si>
  <si>
    <t>Maximum Shear Load</t>
  </si>
  <si>
    <t>Point of Zero Shear</t>
  </si>
  <si>
    <t>Dist. from inner end, maximum shear, zero distributed load.</t>
  </si>
  <si>
    <t>The method is predicated on a perfect fit between the beam/pin and the socket, this creates a linear bearing load distribution.</t>
  </si>
  <si>
    <t>Peak Socket Bearing Reaction:</t>
  </si>
  <si>
    <t>Positive =</t>
  </si>
  <si>
    <t xml:space="preserve">Negative = </t>
  </si>
  <si>
    <t>Peak Shear Load in Pin</t>
  </si>
  <si>
    <t>Peak Moment in Pin</t>
  </si>
  <si>
    <t>FOR IDEAL BEAM IN SOCKET</t>
  </si>
  <si>
    <t>Bearing Reaction (lb/in)</t>
  </si>
  <si>
    <t>Pin Shear Load (lb)</t>
  </si>
  <si>
    <t>Pin Moment (inlb)</t>
  </si>
  <si>
    <t>Those equations are plotted in M_SL sheet, Figure 2.</t>
  </si>
  <si>
    <t>Same derivation can be performed but using M/SL as common factor, arriving at slightly different equations and graphs. However, resulting numerical values are the same.</t>
  </si>
  <si>
    <t>Obtaines Ks are plotted in SL_M sheet, Figure 1.</t>
  </si>
  <si>
    <t>M(x)</t>
  </si>
  <si>
    <t>V(x)</t>
  </si>
  <si>
    <r>
      <t>w</t>
    </r>
    <r>
      <rPr>
        <vertAlign val="subscript"/>
        <sz val="10"/>
        <rFont val="Trebuchet MS"/>
        <family val="2"/>
      </rPr>
      <t>1</t>
    </r>
  </si>
  <si>
    <r>
      <t>w</t>
    </r>
    <r>
      <rPr>
        <vertAlign val="subscript"/>
        <sz val="10"/>
        <rFont val="Trebuchet MS"/>
        <family val="2"/>
      </rPr>
      <t>2</t>
    </r>
  </si>
  <si>
    <t>w(x)</t>
  </si>
  <si>
    <t>+Wx</t>
  </si>
  <si>
    <r>
      <t>w</t>
    </r>
    <r>
      <rPr>
        <vertAlign val="subscript"/>
        <sz val="10"/>
        <rFont val="Trebuchet MS"/>
        <family val="2"/>
      </rPr>
      <t>M</t>
    </r>
  </si>
  <si>
    <r>
      <t>w</t>
    </r>
    <r>
      <rPr>
        <vertAlign val="subscript"/>
        <sz val="10"/>
        <rFont val="Trebuchet MS"/>
        <family val="2"/>
      </rPr>
      <t>s</t>
    </r>
  </si>
  <si>
    <r>
      <t>w</t>
    </r>
    <r>
      <rPr>
        <vertAlign val="subscript"/>
        <sz val="10"/>
        <rFont val="Calibri"/>
        <family val="2"/>
        <scheme val="minor"/>
      </rPr>
      <t>s</t>
    </r>
    <r>
      <rPr>
        <sz val="10"/>
        <rFont val="Calibri"/>
        <family val="2"/>
        <scheme val="minor"/>
      </rPr>
      <t xml:space="preserve"> =</t>
    </r>
  </si>
  <si>
    <r>
      <t>M</t>
    </r>
    <r>
      <rPr>
        <vertAlign val="subscript"/>
        <sz val="10"/>
        <rFont val="Calibri"/>
        <family val="2"/>
        <scheme val="minor"/>
      </rPr>
      <t>T</t>
    </r>
    <r>
      <rPr>
        <sz val="10"/>
        <rFont val="Calibri"/>
        <family val="2"/>
        <scheme val="minor"/>
      </rPr>
      <t xml:space="preserve"> =</t>
    </r>
  </si>
  <si>
    <r>
      <t>w</t>
    </r>
    <r>
      <rPr>
        <vertAlign val="subscript"/>
        <sz val="10"/>
        <rFont val="Calibri"/>
        <family val="2"/>
        <scheme val="minor"/>
      </rPr>
      <t>M</t>
    </r>
    <r>
      <rPr>
        <sz val="10"/>
        <rFont val="Calibri"/>
        <family val="2"/>
        <scheme val="minor"/>
      </rPr>
      <t xml:space="preserve"> =</t>
    </r>
  </si>
  <si>
    <r>
      <t>V</t>
    </r>
    <r>
      <rPr>
        <vertAlign val="subscript"/>
        <sz val="10"/>
        <rFont val="Calibri"/>
        <family val="2"/>
        <scheme val="minor"/>
      </rPr>
      <t>max</t>
    </r>
    <r>
      <rPr>
        <sz val="10"/>
        <rFont val="Calibri"/>
        <family val="2"/>
        <scheme val="minor"/>
      </rPr>
      <t xml:space="preserve"> =</t>
    </r>
  </si>
  <si>
    <t>w₂ =</t>
  </si>
  <si>
    <t>Dist. Socket Reaction to Shear Load:</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</si>
  <si>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</si>
  <si>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</si>
  <si>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</si>
  <si>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</si>
  <si>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Jan 2014</t>
  </si>
  <si>
    <t>AA-SM-003</t>
  </si>
  <si>
    <t>A</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</si>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</sst>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0000FF"/>
      <name val="Calibri"/>
      <family val="2"/>
      <scheme val="minor"/>
    </font>
    <font>
      <sz val="10"/>
      <name val="Arial"/>
      <family val="2"/>
    </font>
    <font>
      <b/>
      <u/>
      <sz val="10"/>
      <name val="Calibri"/>
      <family val="2"/>
      <scheme val="minor"/>
    </font>
    <font>
      <u/>
      <sz val="10"/>
      <color theme="10"/>
      <name val="Calibri"/>
      <family val="2"/>
    </font>
    <font>
      <b/>
      <sz val="10"/>
      <color rgb="FFFF0000"/>
      <name val="Calibri"/>
      <family val="2"/>
      <scheme val="minor"/>
    </font>
    <font>
      <sz val="10"/>
      <name val="Trebuchet MS"/>
      <family val="2"/>
    </font>
    <font>
      <u/>
      <sz val="10"/>
      <color indexed="12"/>
      <name val="Trebuchet MS"/>
      <family val="2"/>
    </font>
    <font>
      <vertAlign val="subscript"/>
      <sz val="10"/>
      <name val="Trebuchet MS"/>
      <family val="2"/>
    </font>
    <font>
      <sz val="10"/>
      <color rgb="FF0000FF"/>
      <name val="Calibri"/>
      <family val="2"/>
      <scheme val="minor"/>
    </font>
    <font>
      <vertAlign val="subscript"/>
      <sz val="10"/>
      <name val="Calibri"/>
      <family val="2"/>
      <scheme val="minor"/>
    </font>
    <font>
      <b/>
      <i/>
      <sz val="10"/>
      <name val="Calibri"/>
      <family val="2"/>
      <scheme val="minor"/>
    </font>
    <font>
      <i/>
      <u/>
      <sz val="10"/>
      <color theme="10"/>
      <name val="Calibri"/>
      <family val="2"/>
    </font>
    <font>
      <u/>
      <sz val="10"/>
      <color theme="10"/>
      <name val="Calibri"/>
      <family val="2"/>
      <scheme val="minor"/>
    </font>
    <font>
      <u/>
      <sz val="10"/>
      <color theme="10"/>
      <name val="Arial"/>
    </font>
    <font>
      <sz val="10"/>
      <name val="Arial"/>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2">
    <xf numFmtId="0" fontId="0" fillId="0" borderId="0"/>
    <xf numFmtId="0" fontId="2" fillId="0" borderId="0"/>
    <xf numFmtId="0" fontId="11" fillId="0" borderId="0" applyNumberFormat="0" applyFill="0" applyBorder="0" applyAlignment="0" applyProtection="0">
      <alignment vertical="top"/>
      <protection locked="0"/>
    </xf>
    <xf numFmtId="0" fontId="7" fillId="0" borderId="0"/>
    <xf numFmtId="0" fontId="1" fillId="0" borderId="0"/>
    <xf numFmtId="0" fontId="9" fillId="0" borderId="0"/>
    <xf numFmtId="0" fontId="13" fillId="0" borderId="0"/>
    <xf numFmtId="0" fontId="14" fillId="0" borderId="0" applyNumberFormat="0" applyFill="0" applyBorder="0" applyAlignment="0" applyProtection="0">
      <alignment vertical="top"/>
      <protection locked="0"/>
    </xf>
    <xf numFmtId="0" fontId="1" fillId="0" borderId="0"/>
    <xf numFmtId="0" fontId="21" fillId="0" borderId="0" applyNumberFormat="0" applyFill="0" applyBorder="0" applyAlignment="0" applyProtection="0"/>
    <xf numFmtId="0" fontId="11" fillId="0" borderId="0" applyNumberFormat="0" applyFill="0" applyBorder="0" applyAlignment="0" applyProtection="0">
      <alignment vertical="top"/>
      <protection locked="0"/>
    </xf>
    <xf numFmtId="0" fontId="22" fillId="0" borderId="0"/>
  </cellStyleXfs>
  <cellXfs count="76">
    <xf numFmtId="0" fontId="0" fillId="0" borderId="0" xfId="0"/>
    <xf numFmtId="0" fontId="5" fillId="0" borderId="0" xfId="4" applyFont="1" applyAlignment="1">
      <alignment horizontal="center"/>
    </xf>
    <xf numFmtId="0" fontId="5" fillId="0" borderId="0" xfId="4" applyFont="1"/>
    <xf numFmtId="0" fontId="5" fillId="0" borderId="0" xfId="4" applyFont="1" applyAlignment="1">
      <alignment horizontal="right"/>
    </xf>
    <xf numFmtId="0" fontId="6" fillId="0" borderId="0" xfId="4" applyFont="1"/>
    <xf numFmtId="0" fontId="6" fillId="0" borderId="0" xfId="4" applyFont="1" applyAlignment="1">
      <alignment horizontal="left"/>
    </xf>
    <xf numFmtId="0" fontId="5" fillId="0" borderId="2" xfId="4" applyFont="1" applyBorder="1" applyAlignment="1">
      <alignment horizontal="center"/>
    </xf>
    <xf numFmtId="0" fontId="5" fillId="0" borderId="1" xfId="4" applyFont="1" applyBorder="1" applyAlignment="1">
      <alignment horizontal="center"/>
    </xf>
    <xf numFmtId="0" fontId="6" fillId="0" borderId="0" xfId="4" quotePrefix="1" applyFont="1" applyAlignment="1">
      <alignment vertical="center"/>
    </xf>
    <xf numFmtId="0" fontId="6" fillId="0" borderId="0" xfId="4" applyFont="1" applyAlignment="1">
      <alignment vertical="center"/>
    </xf>
    <xf numFmtId="0" fontId="6" fillId="0" borderId="0" xfId="4" applyFont="1" applyAlignment="1">
      <alignment horizontal="right"/>
    </xf>
    <xf numFmtId="0" fontId="3" fillId="0" borderId="0" xfId="4" applyFont="1"/>
    <xf numFmtId="0" fontId="4" fillId="0" borderId="0" xfId="4" applyFont="1"/>
    <xf numFmtId="0" fontId="3" fillId="0" borderId="1" xfId="4" applyFont="1" applyBorder="1" applyAlignment="1">
      <alignment horizontal="center"/>
    </xf>
    <xf numFmtId="0" fontId="5" fillId="0" borderId="1" xfId="5" applyFont="1" applyBorder="1" applyAlignment="1">
      <alignment horizontal="center"/>
    </xf>
    <xf numFmtId="1" fontId="5" fillId="0" borderId="1" xfId="5" applyNumberFormat="1" applyFont="1" applyBorder="1" applyAlignment="1">
      <alignment horizontal="center"/>
    </xf>
    <xf numFmtId="0" fontId="5" fillId="0" borderId="0" xfId="4" applyFont="1" applyBorder="1" applyAlignment="1"/>
    <xf numFmtId="164" fontId="5" fillId="0" borderId="1" xfId="5" applyNumberFormat="1" applyFont="1" applyBorder="1" applyAlignment="1">
      <alignment horizontal="center"/>
    </xf>
    <xf numFmtId="0" fontId="10" fillId="0" borderId="0" xfId="4" applyFont="1" applyBorder="1" applyAlignment="1"/>
    <xf numFmtId="0" fontId="10" fillId="0" borderId="0" xfId="4" applyFont="1"/>
    <xf numFmtId="0" fontId="12" fillId="0" borderId="0" xfId="4" applyFont="1"/>
    <xf numFmtId="0" fontId="5" fillId="0" borderId="0" xfId="4" applyFont="1" applyProtection="1">
      <protection locked="0"/>
    </xf>
    <xf numFmtId="0" fontId="5" fillId="0" borderId="0" xfId="4" applyFont="1" applyAlignment="1" applyProtection="1">
      <alignment horizontal="right"/>
      <protection locked="0"/>
    </xf>
    <xf numFmtId="0" fontId="12" fillId="0" borderId="0" xfId="4" applyFont="1" applyProtection="1">
      <protection locked="0"/>
    </xf>
    <xf numFmtId="0" fontId="12" fillId="0" borderId="0" xfId="4" applyFont="1" applyAlignment="1" applyProtection="1">
      <alignment horizontal="left"/>
      <protection locked="0"/>
    </xf>
    <xf numFmtId="14" fontId="12" fillId="0" borderId="0" xfId="4" quotePrefix="1" applyNumberFormat="1" applyFont="1" applyProtection="1">
      <protection locked="0"/>
    </xf>
    <xf numFmtId="0" fontId="8" fillId="0" borderId="0" xfId="4" applyFont="1" applyAlignment="1" applyProtection="1">
      <alignment horizontal="left"/>
      <protection locked="0"/>
    </xf>
    <xf numFmtId="0" fontId="0" fillId="0" borderId="0" xfId="0" applyAlignment="1">
      <alignment horizontal="right"/>
    </xf>
    <xf numFmtId="164" fontId="0" fillId="0" borderId="0" xfId="0" applyNumberFormat="1" applyAlignment="1">
      <alignment horizontal="center"/>
    </xf>
    <xf numFmtId="0" fontId="0" fillId="0" borderId="0" xfId="0" applyAlignment="1">
      <alignment horizontal="center"/>
    </xf>
    <xf numFmtId="0" fontId="5" fillId="0" borderId="0" xfId="4" applyFont="1" applyBorder="1" applyAlignment="1">
      <alignment horizontal="right"/>
    </xf>
    <xf numFmtId="164" fontId="6" fillId="0" borderId="0" xfId="4" applyNumberFormat="1" applyFont="1" applyBorder="1" applyAlignment="1"/>
    <xf numFmtId="164" fontId="6" fillId="0" borderId="0" xfId="4" applyNumberFormat="1" applyFont="1"/>
    <xf numFmtId="0" fontId="13" fillId="0" borderId="0" xfId="6"/>
    <xf numFmtId="0" fontId="13" fillId="2" borderId="0" xfId="6" applyFill="1"/>
    <xf numFmtId="0" fontId="14" fillId="2" borderId="0" xfId="7" applyFill="1" applyAlignment="1" applyProtection="1"/>
    <xf numFmtId="0" fontId="13" fillId="2" borderId="0" xfId="6" applyFill="1" applyAlignment="1">
      <alignment horizontal="center"/>
    </xf>
    <xf numFmtId="0" fontId="13" fillId="2" borderId="0" xfId="6" applyFill="1" applyAlignment="1">
      <alignment horizontal="right"/>
    </xf>
    <xf numFmtId="0" fontId="13" fillId="0" borderId="0" xfId="6" applyAlignment="1">
      <alignment horizontal="right"/>
    </xf>
    <xf numFmtId="0" fontId="13" fillId="2" borderId="0" xfId="6" quotePrefix="1" applyFill="1"/>
    <xf numFmtId="0" fontId="13" fillId="2" borderId="0" xfId="6" applyFill="1" applyAlignment="1">
      <alignment horizontal="left"/>
    </xf>
    <xf numFmtId="0" fontId="5" fillId="0" borderId="0" xfId="0" applyFont="1" applyAlignment="1">
      <alignment horizontal="right"/>
    </xf>
    <xf numFmtId="0" fontId="16" fillId="0" borderId="0" xfId="0" applyFont="1"/>
    <xf numFmtId="0" fontId="5" fillId="0" borderId="0" xfId="0" applyFont="1"/>
    <xf numFmtId="2" fontId="5" fillId="0" borderId="0" xfId="0" applyNumberFormat="1" applyFont="1"/>
    <xf numFmtId="164" fontId="5" fillId="0" borderId="0" xfId="0" applyNumberFormat="1" applyFont="1"/>
    <xf numFmtId="0" fontId="5" fillId="0" borderId="0" xfId="4" applyFont="1" applyAlignment="1"/>
    <xf numFmtId="0" fontId="12" fillId="0" borderId="0" xfId="4" applyFont="1" applyAlignment="1">
      <alignment horizontal="left"/>
    </xf>
    <xf numFmtId="0" fontId="5" fillId="0" borderId="0" xfId="0" applyFont="1" applyBorder="1" applyProtection="1">
      <protection locked="0"/>
    </xf>
    <xf numFmtId="0" fontId="5" fillId="0" borderId="0" xfId="0" applyFont="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8" fillId="0" borderId="0" xfId="0" applyFont="1" applyAlignment="1">
      <alignment horizontal="center"/>
    </xf>
    <xf numFmtId="0" fontId="5" fillId="0" borderId="0" xfId="4" applyFont="1" applyBorder="1" applyAlignment="1">
      <alignment horizontal="center"/>
    </xf>
    <xf numFmtId="0" fontId="5" fillId="0" borderId="0" xfId="4" applyFont="1" applyBorder="1"/>
    <xf numFmtId="0" fontId="6" fillId="0" borderId="0" xfId="4" applyFont="1" applyBorder="1" applyAlignment="1">
      <alignment horizontal="left"/>
    </xf>
    <xf numFmtId="0" fontId="5" fillId="0" borderId="0" xfId="8" applyFont="1" applyBorder="1" applyAlignment="1">
      <alignment horizontal="center"/>
    </xf>
    <xf numFmtId="1" fontId="5" fillId="0" borderId="0" xfId="8" applyNumberFormat="1" applyFont="1" applyBorder="1" applyAlignment="1">
      <alignment horizontal="center"/>
    </xf>
    <xf numFmtId="0" fontId="5" fillId="0" borderId="0" xfId="8" applyFont="1"/>
    <xf numFmtId="0" fontId="3" fillId="0" borderId="0" xfId="4" applyFont="1" applyBorder="1" applyAlignment="1">
      <alignment horizontal="center"/>
    </xf>
    <xf numFmtId="0" fontId="3" fillId="0" borderId="0" xfId="4" applyFont="1" applyBorder="1"/>
    <xf numFmtId="164" fontId="5" fillId="0" borderId="0" xfId="8" applyNumberFormat="1" applyFont="1" applyBorder="1" applyAlignment="1">
      <alignment horizontal="center"/>
    </xf>
    <xf numFmtId="17" fontId="12" fillId="0" borderId="0" xfId="4" quotePrefix="1" applyNumberFormat="1" applyFont="1"/>
    <xf numFmtId="0" fontId="19" fillId="0" borderId="0" xfId="2" applyFont="1" applyBorder="1" applyAlignment="1" applyProtection="1">
      <alignment horizontal="center"/>
      <protection locked="0"/>
    </xf>
    <xf numFmtId="0" fontId="5" fillId="0" borderId="0" xfId="4" applyFont="1" applyBorder="1" applyAlignment="1">
      <alignment horizontal="left" vertical="top" wrapText="1"/>
    </xf>
    <xf numFmtId="0" fontId="5" fillId="0" borderId="0" xfId="4" applyFont="1" applyBorder="1" applyAlignment="1">
      <alignment horizontal="left" vertical="top" wrapText="1"/>
    </xf>
    <xf numFmtId="0" fontId="5" fillId="0" borderId="0" xfId="4" applyFont="1" applyBorder="1" applyAlignment="1">
      <alignment horizontal="left" wrapText="1"/>
    </xf>
    <xf numFmtId="0" fontId="0" fillId="0" borderId="0" xfId="0" applyAlignment="1">
      <alignment horizontal="center" wrapText="1"/>
    </xf>
    <xf numFmtId="0" fontId="5" fillId="0" borderId="0" xfId="4" applyFont="1" applyAlignment="1">
      <alignment horizontal="left" vertical="top" wrapText="1"/>
    </xf>
    <xf numFmtId="0" fontId="20" fillId="0" borderId="0" xfId="9" applyFont="1" applyBorder="1" applyAlignment="1" applyProtection="1">
      <alignment horizontal="center"/>
    </xf>
    <xf numFmtId="0" fontId="11" fillId="0" borderId="0" xfId="10" applyBorder="1" applyAlignment="1" applyProtection="1">
      <alignment horizontal="center"/>
    </xf>
    <xf numFmtId="0" fontId="11" fillId="0" borderId="0" xfId="10" applyBorder="1" applyAlignment="1" applyProtection="1">
      <alignment horizontal="center"/>
    </xf>
    <xf numFmtId="0" fontId="22" fillId="0" borderId="0" xfId="11"/>
    <xf numFmtId="0" fontId="21" fillId="0" borderId="0" xfId="9" applyBorder="1" applyAlignment="1">
      <alignment horizontal="center"/>
    </xf>
    <xf numFmtId="0" fontId="11" fillId="0" borderId="0" xfId="10" applyFont="1" applyBorder="1" applyAlignment="1" applyProtection="1">
      <alignment horizontal="center"/>
    </xf>
  </cellXfs>
  <cellStyles count="12">
    <cellStyle name="Hyperlink" xfId="2" builtinId="8" customBuiltin="1"/>
    <cellStyle name="Hyperlink 2" xfId="7"/>
    <cellStyle name="Hyperlink 2 2" xfId="10"/>
    <cellStyle name="Hyperlink 3" xfId="9"/>
    <cellStyle name="Normal" xfId="0" builtinId="0" customBuiltin="1"/>
    <cellStyle name="Normal 2" xfId="1"/>
    <cellStyle name="Normal 2 2" xfId="4"/>
    <cellStyle name="Normal 3" xfId="3"/>
    <cellStyle name="Normal 4" xfId="5"/>
    <cellStyle name="Normal 4 2" xfId="8"/>
    <cellStyle name="Normal 5" xfId="6"/>
    <cellStyle name="Normal 6" xfId="1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60074190585339"/>
          <c:y val="5.13585977626181E-2"/>
          <c:w val="0.84405197997111969"/>
          <c:h val="0.91824709444571062"/>
        </c:manualLayout>
      </c:layout>
      <c:scatterChart>
        <c:scatterStyle val="lineMarker"/>
        <c:varyColors val="0"/>
        <c:ser>
          <c:idx val="0"/>
          <c:order val="0"/>
          <c:tx>
            <c:strRef>
              <c:f>PURPOSE!$V$33</c:f>
              <c:strCache>
                <c:ptCount val="1"/>
                <c:pt idx="0">
                  <c:v>Bearing Reaction (lb/in)</c:v>
                </c:pt>
              </c:strCache>
            </c:strRef>
          </c:tx>
          <c:spPr>
            <a:ln w="19050">
              <a:solidFill>
                <a:schemeClr val="tx1"/>
              </a:solidFill>
            </a:ln>
          </c:spPr>
          <c:marker>
            <c:symbol val="none"/>
          </c:marker>
          <c:xVal>
            <c:numRef>
              <c:f>PURPOSE!$U$36:$U$56</c:f>
              <c:numCache>
                <c:formatCode>General</c:formatCode>
                <c:ptCount val="21"/>
                <c:pt idx="0">
                  <c:v>0</c:v>
                </c:pt>
                <c:pt idx="1">
                  <c:v>0.2</c:v>
                </c:pt>
                <c:pt idx="2">
                  <c:v>0.4</c:v>
                </c:pt>
                <c:pt idx="3">
                  <c:v>0.60000000000000009</c:v>
                </c:pt>
                <c:pt idx="4">
                  <c:v>0.8</c:v>
                </c:pt>
                <c:pt idx="5">
                  <c:v>1</c:v>
                </c:pt>
                <c:pt idx="6">
                  <c:v>1.2</c:v>
                </c:pt>
                <c:pt idx="7">
                  <c:v>1.4</c:v>
                </c:pt>
                <c:pt idx="8">
                  <c:v>1.5999999999999999</c:v>
                </c:pt>
                <c:pt idx="9">
                  <c:v>1.7999999999999998</c:v>
                </c:pt>
                <c:pt idx="10">
                  <c:v>1.9999999999999998</c:v>
                </c:pt>
                <c:pt idx="11">
                  <c:v>2.1999999999999997</c:v>
                </c:pt>
                <c:pt idx="12">
                  <c:v>2.4</c:v>
                </c:pt>
                <c:pt idx="13">
                  <c:v>2.6</c:v>
                </c:pt>
                <c:pt idx="14">
                  <c:v>2.8000000000000003</c:v>
                </c:pt>
                <c:pt idx="15">
                  <c:v>3.0000000000000004</c:v>
                </c:pt>
                <c:pt idx="16">
                  <c:v>3.2000000000000006</c:v>
                </c:pt>
                <c:pt idx="17">
                  <c:v>3.4000000000000008</c:v>
                </c:pt>
                <c:pt idx="18">
                  <c:v>3.600000000000001</c:v>
                </c:pt>
                <c:pt idx="19">
                  <c:v>3.8000000000000012</c:v>
                </c:pt>
                <c:pt idx="20">
                  <c:v>4</c:v>
                </c:pt>
              </c:numCache>
            </c:numRef>
          </c:xVal>
          <c:yVal>
            <c:numRef>
              <c:f>PURPOSE!$V$36:$V$56</c:f>
              <c:numCache>
                <c:formatCode>0.0</c:formatCode>
                <c:ptCount val="21"/>
                <c:pt idx="0">
                  <c:v>-12250</c:v>
                </c:pt>
                <c:pt idx="1">
                  <c:v>-11275</c:v>
                </c:pt>
                <c:pt idx="2">
                  <c:v>-10300</c:v>
                </c:pt>
                <c:pt idx="3">
                  <c:v>-9325</c:v>
                </c:pt>
                <c:pt idx="4">
                  <c:v>-8350</c:v>
                </c:pt>
                <c:pt idx="5">
                  <c:v>-7375</c:v>
                </c:pt>
                <c:pt idx="6">
                  <c:v>-6400</c:v>
                </c:pt>
                <c:pt idx="7">
                  <c:v>-5425</c:v>
                </c:pt>
                <c:pt idx="8">
                  <c:v>-4450.0000000000009</c:v>
                </c:pt>
                <c:pt idx="9">
                  <c:v>-3475</c:v>
                </c:pt>
                <c:pt idx="10">
                  <c:v>-2500.0000000000018</c:v>
                </c:pt>
                <c:pt idx="11">
                  <c:v>-1525.0000000000018</c:v>
                </c:pt>
                <c:pt idx="12">
                  <c:v>-550</c:v>
                </c:pt>
                <c:pt idx="13">
                  <c:v>425</c:v>
                </c:pt>
                <c:pt idx="14">
                  <c:v>1400.0000000000018</c:v>
                </c:pt>
                <c:pt idx="15">
                  <c:v>2375.0000000000018</c:v>
                </c:pt>
                <c:pt idx="16">
                  <c:v>3350.0000000000036</c:v>
                </c:pt>
                <c:pt idx="17">
                  <c:v>4325.0000000000036</c:v>
                </c:pt>
                <c:pt idx="18">
                  <c:v>5300.0000000000036</c:v>
                </c:pt>
                <c:pt idx="19">
                  <c:v>6275.0000000000073</c:v>
                </c:pt>
                <c:pt idx="20">
                  <c:v>7250</c:v>
                </c:pt>
              </c:numCache>
            </c:numRef>
          </c:yVal>
          <c:smooth val="0"/>
          <c:extLst>
            <c:ext xmlns:c16="http://schemas.microsoft.com/office/drawing/2014/chart" uri="{C3380CC4-5D6E-409C-BE32-E72D297353CC}">
              <c16:uniqueId val="{00000000-F9F1-4DAB-B13D-8FBECCBFB5B9}"/>
            </c:ext>
          </c:extLst>
        </c:ser>
        <c:ser>
          <c:idx val="1"/>
          <c:order val="1"/>
          <c:tx>
            <c:strRef>
              <c:f>PURPOSE!$W$33</c:f>
              <c:strCache>
                <c:ptCount val="1"/>
                <c:pt idx="0">
                  <c:v>Pin Shear Load (lb)</c:v>
                </c:pt>
              </c:strCache>
            </c:strRef>
          </c:tx>
          <c:spPr>
            <a:ln w="19050">
              <a:solidFill>
                <a:schemeClr val="tx1"/>
              </a:solidFill>
              <a:prstDash val="dash"/>
            </a:ln>
          </c:spPr>
          <c:marker>
            <c:symbol val="none"/>
          </c:marker>
          <c:xVal>
            <c:numRef>
              <c:f>PURPOSE!$U$36:$U$56</c:f>
              <c:numCache>
                <c:formatCode>General</c:formatCode>
                <c:ptCount val="21"/>
                <c:pt idx="0">
                  <c:v>0</c:v>
                </c:pt>
                <c:pt idx="1">
                  <c:v>0.2</c:v>
                </c:pt>
                <c:pt idx="2">
                  <c:v>0.4</c:v>
                </c:pt>
                <c:pt idx="3">
                  <c:v>0.60000000000000009</c:v>
                </c:pt>
                <c:pt idx="4">
                  <c:v>0.8</c:v>
                </c:pt>
                <c:pt idx="5">
                  <c:v>1</c:v>
                </c:pt>
                <c:pt idx="6">
                  <c:v>1.2</c:v>
                </c:pt>
                <c:pt idx="7">
                  <c:v>1.4</c:v>
                </c:pt>
                <c:pt idx="8">
                  <c:v>1.5999999999999999</c:v>
                </c:pt>
                <c:pt idx="9">
                  <c:v>1.7999999999999998</c:v>
                </c:pt>
                <c:pt idx="10">
                  <c:v>1.9999999999999998</c:v>
                </c:pt>
                <c:pt idx="11">
                  <c:v>2.1999999999999997</c:v>
                </c:pt>
                <c:pt idx="12">
                  <c:v>2.4</c:v>
                </c:pt>
                <c:pt idx="13">
                  <c:v>2.6</c:v>
                </c:pt>
                <c:pt idx="14">
                  <c:v>2.8000000000000003</c:v>
                </c:pt>
                <c:pt idx="15">
                  <c:v>3.0000000000000004</c:v>
                </c:pt>
                <c:pt idx="16">
                  <c:v>3.2000000000000006</c:v>
                </c:pt>
                <c:pt idx="17">
                  <c:v>3.4000000000000008</c:v>
                </c:pt>
                <c:pt idx="18">
                  <c:v>3.600000000000001</c:v>
                </c:pt>
                <c:pt idx="19">
                  <c:v>3.8000000000000012</c:v>
                </c:pt>
                <c:pt idx="20">
                  <c:v>4</c:v>
                </c:pt>
              </c:numCache>
            </c:numRef>
          </c:xVal>
          <c:yVal>
            <c:numRef>
              <c:f>PURPOSE!$W$36:$W$56</c:f>
              <c:numCache>
                <c:formatCode>0.0</c:formatCode>
                <c:ptCount val="21"/>
                <c:pt idx="0">
                  <c:v>10000</c:v>
                </c:pt>
                <c:pt idx="1">
                  <c:v>7647.4999999999991</c:v>
                </c:pt>
                <c:pt idx="2">
                  <c:v>5489.9999999999991</c:v>
                </c:pt>
                <c:pt idx="3">
                  <c:v>3527.4999999999982</c:v>
                </c:pt>
                <c:pt idx="4">
                  <c:v>1759.9999999999982</c:v>
                </c:pt>
                <c:pt idx="5">
                  <c:v>187.49999999999818</c:v>
                </c:pt>
                <c:pt idx="6">
                  <c:v>-1190.0000000000018</c:v>
                </c:pt>
                <c:pt idx="7">
                  <c:v>-2372.5000000000018</c:v>
                </c:pt>
                <c:pt idx="8">
                  <c:v>-3360.0000000000055</c:v>
                </c:pt>
                <c:pt idx="9">
                  <c:v>-4152.5000000000036</c:v>
                </c:pt>
                <c:pt idx="10">
                  <c:v>-4750</c:v>
                </c:pt>
                <c:pt idx="11">
                  <c:v>-5152.5000000000055</c:v>
                </c:pt>
                <c:pt idx="12">
                  <c:v>-5360.0000000000036</c:v>
                </c:pt>
                <c:pt idx="13">
                  <c:v>-5372.5000000000055</c:v>
                </c:pt>
                <c:pt idx="14">
                  <c:v>-5190.0000000000036</c:v>
                </c:pt>
                <c:pt idx="15">
                  <c:v>-4812.5000000000018</c:v>
                </c:pt>
                <c:pt idx="16">
                  <c:v>-4240.0000000000036</c:v>
                </c:pt>
                <c:pt idx="17">
                  <c:v>-3472.4999999999982</c:v>
                </c:pt>
                <c:pt idx="18">
                  <c:v>-2510.0000000000055</c:v>
                </c:pt>
                <c:pt idx="19">
                  <c:v>-1352.4999999999982</c:v>
                </c:pt>
                <c:pt idx="20">
                  <c:v>0</c:v>
                </c:pt>
              </c:numCache>
            </c:numRef>
          </c:yVal>
          <c:smooth val="0"/>
          <c:extLst>
            <c:ext xmlns:c16="http://schemas.microsoft.com/office/drawing/2014/chart" uri="{C3380CC4-5D6E-409C-BE32-E72D297353CC}">
              <c16:uniqueId val="{00000001-F9F1-4DAB-B13D-8FBECCBFB5B9}"/>
            </c:ext>
          </c:extLst>
        </c:ser>
        <c:ser>
          <c:idx val="2"/>
          <c:order val="2"/>
          <c:tx>
            <c:strRef>
              <c:f>PURPOSE!$X$33</c:f>
              <c:strCache>
                <c:ptCount val="1"/>
                <c:pt idx="0">
                  <c:v>Pin Moment (inlb)</c:v>
                </c:pt>
              </c:strCache>
            </c:strRef>
          </c:tx>
          <c:spPr>
            <a:ln w="19050">
              <a:solidFill>
                <a:schemeClr val="tx1"/>
              </a:solidFill>
              <a:prstDash val="sysDash"/>
            </a:ln>
          </c:spPr>
          <c:marker>
            <c:symbol val="none"/>
          </c:marker>
          <c:xVal>
            <c:numRef>
              <c:f>PURPOSE!$U$36:$U$56</c:f>
              <c:numCache>
                <c:formatCode>General</c:formatCode>
                <c:ptCount val="21"/>
                <c:pt idx="0">
                  <c:v>0</c:v>
                </c:pt>
                <c:pt idx="1">
                  <c:v>0.2</c:v>
                </c:pt>
                <c:pt idx="2">
                  <c:v>0.4</c:v>
                </c:pt>
                <c:pt idx="3">
                  <c:v>0.60000000000000009</c:v>
                </c:pt>
                <c:pt idx="4">
                  <c:v>0.8</c:v>
                </c:pt>
                <c:pt idx="5">
                  <c:v>1</c:v>
                </c:pt>
                <c:pt idx="6">
                  <c:v>1.2</c:v>
                </c:pt>
                <c:pt idx="7">
                  <c:v>1.4</c:v>
                </c:pt>
                <c:pt idx="8">
                  <c:v>1.5999999999999999</c:v>
                </c:pt>
                <c:pt idx="9">
                  <c:v>1.7999999999999998</c:v>
                </c:pt>
                <c:pt idx="10">
                  <c:v>1.9999999999999998</c:v>
                </c:pt>
                <c:pt idx="11">
                  <c:v>2.1999999999999997</c:v>
                </c:pt>
                <c:pt idx="12">
                  <c:v>2.4</c:v>
                </c:pt>
                <c:pt idx="13">
                  <c:v>2.6</c:v>
                </c:pt>
                <c:pt idx="14">
                  <c:v>2.8000000000000003</c:v>
                </c:pt>
                <c:pt idx="15">
                  <c:v>3.0000000000000004</c:v>
                </c:pt>
                <c:pt idx="16">
                  <c:v>3.2000000000000006</c:v>
                </c:pt>
                <c:pt idx="17">
                  <c:v>3.4000000000000008</c:v>
                </c:pt>
                <c:pt idx="18">
                  <c:v>3.600000000000001</c:v>
                </c:pt>
                <c:pt idx="19">
                  <c:v>3.8000000000000012</c:v>
                </c:pt>
                <c:pt idx="20">
                  <c:v>4</c:v>
                </c:pt>
              </c:numCache>
            </c:numRef>
          </c:xVal>
          <c:yVal>
            <c:numRef>
              <c:f>PURPOSE!$X$36:$X$56</c:f>
              <c:numCache>
                <c:formatCode>0.0</c:formatCode>
                <c:ptCount val="21"/>
                <c:pt idx="0">
                  <c:v>6000</c:v>
                </c:pt>
                <c:pt idx="1">
                  <c:v>7761.5</c:v>
                </c:pt>
                <c:pt idx="2">
                  <c:v>9072</c:v>
                </c:pt>
                <c:pt idx="3">
                  <c:v>9970.5</c:v>
                </c:pt>
                <c:pt idx="4">
                  <c:v>10496</c:v>
                </c:pt>
                <c:pt idx="5">
                  <c:v>10687.5</c:v>
                </c:pt>
                <c:pt idx="6">
                  <c:v>10584</c:v>
                </c:pt>
                <c:pt idx="7">
                  <c:v>10224.499999999998</c:v>
                </c:pt>
                <c:pt idx="8">
                  <c:v>9648.0000000000018</c:v>
                </c:pt>
                <c:pt idx="9">
                  <c:v>8893.5</c:v>
                </c:pt>
                <c:pt idx="10">
                  <c:v>7999.9999999999964</c:v>
                </c:pt>
                <c:pt idx="11">
                  <c:v>7006.4999999999964</c:v>
                </c:pt>
                <c:pt idx="12">
                  <c:v>5951.9999999999964</c:v>
                </c:pt>
                <c:pt idx="13">
                  <c:v>4875.4999999999964</c:v>
                </c:pt>
                <c:pt idx="14">
                  <c:v>3815.9999999999927</c:v>
                </c:pt>
                <c:pt idx="15">
                  <c:v>2812.4999999999782</c:v>
                </c:pt>
                <c:pt idx="16">
                  <c:v>1903.9999999999927</c:v>
                </c:pt>
                <c:pt idx="17">
                  <c:v>1129.4999999999927</c:v>
                </c:pt>
                <c:pt idx="18">
                  <c:v>528</c:v>
                </c:pt>
                <c:pt idx="19">
                  <c:v>138.5</c:v>
                </c:pt>
                <c:pt idx="20">
                  <c:v>0</c:v>
                </c:pt>
              </c:numCache>
            </c:numRef>
          </c:yVal>
          <c:smooth val="0"/>
          <c:extLst>
            <c:ext xmlns:c16="http://schemas.microsoft.com/office/drawing/2014/chart" uri="{C3380CC4-5D6E-409C-BE32-E72D297353CC}">
              <c16:uniqueId val="{00000002-F9F1-4DAB-B13D-8FBECCBFB5B9}"/>
            </c:ext>
          </c:extLst>
        </c:ser>
        <c:dLbls>
          <c:showLegendKey val="0"/>
          <c:showVal val="0"/>
          <c:showCatName val="0"/>
          <c:showSerName val="0"/>
          <c:showPercent val="0"/>
          <c:showBubbleSize val="0"/>
        </c:dLbls>
        <c:axId val="174890824"/>
        <c:axId val="174893960"/>
      </c:scatterChart>
      <c:valAx>
        <c:axId val="174890824"/>
        <c:scaling>
          <c:orientation val="minMax"/>
        </c:scaling>
        <c:delete val="0"/>
        <c:axPos val="b"/>
        <c:majorGridlines/>
        <c:numFmt formatCode="General" sourceLinked="1"/>
        <c:majorTickMark val="out"/>
        <c:minorTickMark val="none"/>
        <c:tickLblPos val="nextTo"/>
        <c:crossAx val="174893960"/>
        <c:crosses val="autoZero"/>
        <c:crossBetween val="midCat"/>
      </c:valAx>
      <c:valAx>
        <c:axId val="174893960"/>
        <c:scaling>
          <c:orientation val="minMax"/>
        </c:scaling>
        <c:delete val="0"/>
        <c:axPos val="l"/>
        <c:majorGridlines/>
        <c:numFmt formatCode="0.0" sourceLinked="1"/>
        <c:majorTickMark val="out"/>
        <c:minorTickMark val="none"/>
        <c:tickLblPos val="nextTo"/>
        <c:crossAx val="174890824"/>
        <c:crosses val="autoZero"/>
        <c:crossBetween val="midCat"/>
      </c:valAx>
    </c:plotArea>
    <c:legend>
      <c:legendPos val="r"/>
      <c:layout>
        <c:manualLayout>
          <c:xMode val="edge"/>
          <c:yMode val="edge"/>
          <c:x val="0.42420246330473121"/>
          <c:y val="0.76393287917661989"/>
          <c:w val="0.53260456458324923"/>
          <c:h val="0.19789279149095126"/>
        </c:manualLayout>
      </c:layout>
      <c:overlay val="0"/>
      <c:spPr>
        <a:solidFill>
          <a:schemeClr val="bg1"/>
        </a:solidFill>
      </c:spPr>
    </c:legend>
    <c:plotVisOnly val="1"/>
    <c:dispBlanksAs val="gap"/>
    <c:showDLblsOverMax val="0"/>
  </c:chart>
  <c:spPr>
    <a:ln>
      <a:noFill/>
    </a:ln>
  </c:spPr>
  <c:txPr>
    <a:bodyPr/>
    <a:lstStyle/>
    <a:p>
      <a:pPr>
        <a:defRPr sz="900"/>
      </a:pPr>
      <a:endParaRPr lang="en-US"/>
    </a:p>
  </c:tx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130469</xdr:colOff>
      <xdr:row>13</xdr:row>
      <xdr:rowOff>67237</xdr:rowOff>
    </xdr:from>
    <xdr:to>
      <xdr:col>23</xdr:col>
      <xdr:colOff>579062</xdr:colOff>
      <xdr:row>19</xdr:row>
      <xdr:rowOff>123112</xdr:rowOff>
    </xdr:to>
    <xdr:grpSp>
      <xdr:nvGrpSpPr>
        <xdr:cNvPr id="3" name="Group 2"/>
        <xdr:cNvGrpSpPr/>
      </xdr:nvGrpSpPr>
      <xdr:grpSpPr>
        <a:xfrm>
          <a:off x="11232809" y="2368477"/>
          <a:ext cx="1698273" cy="1107435"/>
          <a:chOff x="287799" y="3724275"/>
          <a:chExt cx="1651625" cy="997169"/>
        </a:xfrm>
      </xdr:grpSpPr>
      <xdr:grpSp>
        <xdr:nvGrpSpPr>
          <xdr:cNvPr id="4" name="Group 71"/>
          <xdr:cNvGrpSpPr/>
        </xdr:nvGrpSpPr>
        <xdr:grpSpPr>
          <a:xfrm>
            <a:off x="609600" y="3724275"/>
            <a:ext cx="1329824" cy="997169"/>
            <a:chOff x="1219200" y="3724275"/>
            <a:chExt cx="1329824" cy="997169"/>
          </a:xfrm>
        </xdr:grpSpPr>
        <xdr:grpSp>
          <xdr:nvGrpSpPr>
            <xdr:cNvPr id="17" name="Group 55"/>
            <xdr:cNvGrpSpPr/>
          </xdr:nvGrpSpPr>
          <xdr:grpSpPr>
            <a:xfrm>
              <a:off x="1219200" y="3724275"/>
              <a:ext cx="1219200" cy="997169"/>
              <a:chOff x="1221828" y="3698328"/>
              <a:chExt cx="1221827" cy="985344"/>
            </a:xfrm>
          </xdr:grpSpPr>
          <xdr:cxnSp macro="">
            <xdr:nvCxnSpPr>
              <xdr:cNvPr id="30" name="Straight Connector 29"/>
              <xdr:cNvCxnSpPr/>
            </xdr:nvCxnSpPr>
            <xdr:spPr>
              <a:xfrm>
                <a:off x="1221828" y="3895397"/>
                <a:ext cx="1221827"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xdr:cNvCxnSpPr/>
            </xdr:nvCxnSpPr>
            <xdr:spPr>
              <a:xfrm>
                <a:off x="1221828" y="4486603"/>
                <a:ext cx="1221827"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a:off x="2443655" y="3698328"/>
                <a:ext cx="0" cy="9853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xdr:cNvCxnSpPr/>
            </xdr:nvCxnSpPr>
            <xdr:spPr>
              <a:xfrm>
                <a:off x="1221828" y="4092466"/>
                <a:ext cx="1034929"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a:off x="1221828" y="4289534"/>
                <a:ext cx="103001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xdr:cNvCxnSpPr/>
            </xdr:nvCxnSpPr>
            <xdr:spPr>
              <a:xfrm flipH="1">
                <a:off x="2253685" y="4092466"/>
                <a:ext cx="1" cy="197068"/>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a:off x="1221828" y="3895397"/>
                <a:ext cx="0" cy="197069"/>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7" name="Straight Connector 36"/>
              <xdr:cNvCxnSpPr/>
            </xdr:nvCxnSpPr>
            <xdr:spPr>
              <a:xfrm>
                <a:off x="1221828" y="4292183"/>
                <a:ext cx="0" cy="197068"/>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grpSp>
          <xdr:nvGrpSpPr>
            <xdr:cNvPr id="18" name="Group 68"/>
            <xdr:cNvGrpSpPr/>
          </xdr:nvGrpSpPr>
          <xdr:grpSpPr>
            <a:xfrm>
              <a:off x="2426573" y="3776828"/>
              <a:ext cx="122451" cy="865790"/>
              <a:chOff x="2956031" y="3993932"/>
              <a:chExt cx="197072" cy="1359774"/>
            </a:xfrm>
          </xdr:grpSpPr>
          <xdr:cxnSp macro="">
            <xdr:nvCxnSpPr>
              <xdr:cNvPr id="19" name="Straight Connector 18"/>
              <xdr:cNvCxnSpPr/>
            </xdr:nvCxnSpPr>
            <xdr:spPr>
              <a:xfrm rot="2700000">
                <a:off x="3054569" y="3895397"/>
                <a:ext cx="0" cy="1970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rot="2700000">
                <a:off x="3054569" y="4031374"/>
                <a:ext cx="0" cy="1970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rot="2700000">
                <a:off x="3054569" y="4167351"/>
                <a:ext cx="0" cy="1970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rot="2700000">
                <a:off x="3054568" y="4303328"/>
                <a:ext cx="0" cy="1970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rot="2700000">
                <a:off x="3054568" y="4439305"/>
                <a:ext cx="0" cy="1970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rot="2700000">
                <a:off x="3054568" y="4575282"/>
                <a:ext cx="0" cy="1970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rot="2700000">
                <a:off x="3054568" y="4711259"/>
                <a:ext cx="0" cy="1970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Straight Connector 25"/>
              <xdr:cNvCxnSpPr/>
            </xdr:nvCxnSpPr>
            <xdr:spPr>
              <a:xfrm rot="2700000">
                <a:off x="3054567" y="4847236"/>
                <a:ext cx="0" cy="1970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 name="Straight Connector 26"/>
              <xdr:cNvCxnSpPr/>
            </xdr:nvCxnSpPr>
            <xdr:spPr>
              <a:xfrm rot="2700000">
                <a:off x="3054567" y="4983213"/>
                <a:ext cx="0" cy="1970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 name="Straight Connector 27"/>
              <xdr:cNvCxnSpPr/>
            </xdr:nvCxnSpPr>
            <xdr:spPr>
              <a:xfrm rot="2700000">
                <a:off x="3054566" y="5119190"/>
                <a:ext cx="0" cy="1970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xdr:cNvCxnSpPr/>
            </xdr:nvCxnSpPr>
            <xdr:spPr>
              <a:xfrm rot="2700000">
                <a:off x="3054566" y="5255171"/>
                <a:ext cx="0" cy="1970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5" name="Freeform 4"/>
          <xdr:cNvSpPr/>
        </xdr:nvSpPr>
        <xdr:spPr>
          <a:xfrm>
            <a:off x="619125" y="3819525"/>
            <a:ext cx="1200150" cy="111125"/>
          </a:xfrm>
          <a:custGeom>
            <a:avLst/>
            <a:gdLst>
              <a:gd name="connsiteX0" fmla="*/ 1200150 w 1200150"/>
              <a:gd name="connsiteY0" fmla="*/ 95250 h 111125"/>
              <a:gd name="connsiteX1" fmla="*/ 561975 w 1200150"/>
              <a:gd name="connsiteY1" fmla="*/ 95250 h 111125"/>
              <a:gd name="connsiteX2" fmla="*/ 0 w 1200150"/>
              <a:gd name="connsiteY2" fmla="*/ 0 h 111125"/>
            </a:gdLst>
            <a:ahLst/>
            <a:cxnLst>
              <a:cxn ang="0">
                <a:pos x="connsiteX0" y="connsiteY0"/>
              </a:cxn>
              <a:cxn ang="0">
                <a:pos x="connsiteX1" y="connsiteY1"/>
              </a:cxn>
              <a:cxn ang="0">
                <a:pos x="connsiteX2" y="connsiteY2"/>
              </a:cxn>
            </a:cxnLst>
            <a:rect l="l" t="t" r="r" b="b"/>
            <a:pathLst>
              <a:path w="1200150" h="111125">
                <a:moveTo>
                  <a:pt x="1200150" y="95250"/>
                </a:moveTo>
                <a:cubicBezTo>
                  <a:pt x="981075" y="103187"/>
                  <a:pt x="762000" y="111125"/>
                  <a:pt x="561975" y="95250"/>
                </a:cubicBezTo>
                <a:cubicBezTo>
                  <a:pt x="361950" y="79375"/>
                  <a:pt x="180975" y="39687"/>
                  <a:pt x="0" y="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6" name="Freeform 5"/>
          <xdr:cNvSpPr/>
        </xdr:nvSpPr>
        <xdr:spPr>
          <a:xfrm>
            <a:off x="619125" y="4419600"/>
            <a:ext cx="1200150" cy="111125"/>
          </a:xfrm>
          <a:custGeom>
            <a:avLst/>
            <a:gdLst>
              <a:gd name="connsiteX0" fmla="*/ 1200150 w 1200150"/>
              <a:gd name="connsiteY0" fmla="*/ 95250 h 111125"/>
              <a:gd name="connsiteX1" fmla="*/ 561975 w 1200150"/>
              <a:gd name="connsiteY1" fmla="*/ 95250 h 111125"/>
              <a:gd name="connsiteX2" fmla="*/ 0 w 1200150"/>
              <a:gd name="connsiteY2" fmla="*/ 0 h 111125"/>
            </a:gdLst>
            <a:ahLst/>
            <a:cxnLst>
              <a:cxn ang="0">
                <a:pos x="connsiteX0" y="connsiteY0"/>
              </a:cxn>
              <a:cxn ang="0">
                <a:pos x="connsiteX1" y="connsiteY1"/>
              </a:cxn>
              <a:cxn ang="0">
                <a:pos x="connsiteX2" y="connsiteY2"/>
              </a:cxn>
            </a:cxnLst>
            <a:rect l="l" t="t" r="r" b="b"/>
            <a:pathLst>
              <a:path w="1200150" h="111125">
                <a:moveTo>
                  <a:pt x="1200150" y="95250"/>
                </a:moveTo>
                <a:cubicBezTo>
                  <a:pt x="981075" y="103187"/>
                  <a:pt x="762000" y="111125"/>
                  <a:pt x="561975" y="95250"/>
                </a:cubicBezTo>
                <a:cubicBezTo>
                  <a:pt x="361950" y="79375"/>
                  <a:pt x="180975" y="39687"/>
                  <a:pt x="0" y="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7" name="Freeform 6"/>
          <xdr:cNvSpPr/>
        </xdr:nvSpPr>
        <xdr:spPr>
          <a:xfrm>
            <a:off x="619125" y="4214103"/>
            <a:ext cx="1009650" cy="112544"/>
          </a:xfrm>
          <a:custGeom>
            <a:avLst/>
            <a:gdLst>
              <a:gd name="connsiteX0" fmla="*/ 1200150 w 1200150"/>
              <a:gd name="connsiteY0" fmla="*/ 95250 h 111125"/>
              <a:gd name="connsiteX1" fmla="*/ 561975 w 1200150"/>
              <a:gd name="connsiteY1" fmla="*/ 95250 h 111125"/>
              <a:gd name="connsiteX2" fmla="*/ 0 w 1200150"/>
              <a:gd name="connsiteY2" fmla="*/ 0 h 111125"/>
              <a:gd name="connsiteX0" fmla="*/ 1200150 w 1200150"/>
              <a:gd name="connsiteY0" fmla="*/ 95250 h 111125"/>
              <a:gd name="connsiteX1" fmla="*/ 1009650 w 1200150"/>
              <a:gd name="connsiteY1" fmla="*/ 95250 h 111125"/>
              <a:gd name="connsiteX2" fmla="*/ 561975 w 1200150"/>
              <a:gd name="connsiteY2" fmla="*/ 95250 h 111125"/>
              <a:gd name="connsiteX3" fmla="*/ 0 w 1200150"/>
              <a:gd name="connsiteY3" fmla="*/ 0 h 111125"/>
              <a:gd name="connsiteX0" fmla="*/ 1200150 w 1200150"/>
              <a:gd name="connsiteY0" fmla="*/ 95250 h 111125"/>
              <a:gd name="connsiteX1" fmla="*/ 561975 w 1200150"/>
              <a:gd name="connsiteY1" fmla="*/ 95250 h 111125"/>
              <a:gd name="connsiteX2" fmla="*/ 0 w 1200150"/>
              <a:gd name="connsiteY2" fmla="*/ 0 h 111125"/>
              <a:gd name="connsiteX0" fmla="*/ 1009650 w 1009650"/>
              <a:gd name="connsiteY0" fmla="*/ 104775 h 111125"/>
              <a:gd name="connsiteX1" fmla="*/ 561975 w 1009650"/>
              <a:gd name="connsiteY1" fmla="*/ 95250 h 111125"/>
              <a:gd name="connsiteX2" fmla="*/ 0 w 1009650"/>
              <a:gd name="connsiteY2" fmla="*/ 0 h 111125"/>
            </a:gdLst>
            <a:ahLst/>
            <a:cxnLst>
              <a:cxn ang="0">
                <a:pos x="connsiteX0" y="connsiteY0"/>
              </a:cxn>
              <a:cxn ang="0">
                <a:pos x="connsiteX1" y="connsiteY1"/>
              </a:cxn>
              <a:cxn ang="0">
                <a:pos x="connsiteX2" y="connsiteY2"/>
              </a:cxn>
            </a:cxnLst>
            <a:rect l="l" t="t" r="r" b="b"/>
            <a:pathLst>
              <a:path w="1009650" h="111125">
                <a:moveTo>
                  <a:pt x="1009650" y="104775"/>
                </a:moveTo>
                <a:cubicBezTo>
                  <a:pt x="876697" y="104775"/>
                  <a:pt x="762000" y="111125"/>
                  <a:pt x="561975" y="95250"/>
                </a:cubicBezTo>
                <a:cubicBezTo>
                  <a:pt x="393700" y="79375"/>
                  <a:pt x="180975" y="39687"/>
                  <a:pt x="0" y="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8" name="Freeform 7"/>
          <xdr:cNvSpPr/>
        </xdr:nvSpPr>
        <xdr:spPr>
          <a:xfrm>
            <a:off x="623178" y="4014078"/>
            <a:ext cx="1009650" cy="112543"/>
          </a:xfrm>
          <a:custGeom>
            <a:avLst/>
            <a:gdLst>
              <a:gd name="connsiteX0" fmla="*/ 1200150 w 1200150"/>
              <a:gd name="connsiteY0" fmla="*/ 95250 h 111125"/>
              <a:gd name="connsiteX1" fmla="*/ 561975 w 1200150"/>
              <a:gd name="connsiteY1" fmla="*/ 95250 h 111125"/>
              <a:gd name="connsiteX2" fmla="*/ 0 w 1200150"/>
              <a:gd name="connsiteY2" fmla="*/ 0 h 111125"/>
              <a:gd name="connsiteX0" fmla="*/ 1200150 w 1200150"/>
              <a:gd name="connsiteY0" fmla="*/ 95250 h 111125"/>
              <a:gd name="connsiteX1" fmla="*/ 1009650 w 1200150"/>
              <a:gd name="connsiteY1" fmla="*/ 95250 h 111125"/>
              <a:gd name="connsiteX2" fmla="*/ 561975 w 1200150"/>
              <a:gd name="connsiteY2" fmla="*/ 95250 h 111125"/>
              <a:gd name="connsiteX3" fmla="*/ 0 w 1200150"/>
              <a:gd name="connsiteY3" fmla="*/ 0 h 111125"/>
              <a:gd name="connsiteX0" fmla="*/ 1200150 w 1200150"/>
              <a:gd name="connsiteY0" fmla="*/ 95250 h 111125"/>
              <a:gd name="connsiteX1" fmla="*/ 561975 w 1200150"/>
              <a:gd name="connsiteY1" fmla="*/ 95250 h 111125"/>
              <a:gd name="connsiteX2" fmla="*/ 0 w 1200150"/>
              <a:gd name="connsiteY2" fmla="*/ 0 h 111125"/>
              <a:gd name="connsiteX0" fmla="*/ 1009650 w 1009650"/>
              <a:gd name="connsiteY0" fmla="*/ 104775 h 111125"/>
              <a:gd name="connsiteX1" fmla="*/ 561975 w 1009650"/>
              <a:gd name="connsiteY1" fmla="*/ 95250 h 111125"/>
              <a:gd name="connsiteX2" fmla="*/ 0 w 1009650"/>
              <a:gd name="connsiteY2" fmla="*/ 0 h 111125"/>
            </a:gdLst>
            <a:ahLst/>
            <a:cxnLst>
              <a:cxn ang="0">
                <a:pos x="connsiteX0" y="connsiteY0"/>
              </a:cxn>
              <a:cxn ang="0">
                <a:pos x="connsiteX1" y="connsiteY1"/>
              </a:cxn>
              <a:cxn ang="0">
                <a:pos x="connsiteX2" y="connsiteY2"/>
              </a:cxn>
            </a:cxnLst>
            <a:rect l="l" t="t" r="r" b="b"/>
            <a:pathLst>
              <a:path w="1009650" h="111125">
                <a:moveTo>
                  <a:pt x="1009650" y="104775"/>
                </a:moveTo>
                <a:cubicBezTo>
                  <a:pt x="876697" y="104775"/>
                  <a:pt x="762000" y="111125"/>
                  <a:pt x="561975" y="95250"/>
                </a:cubicBezTo>
                <a:cubicBezTo>
                  <a:pt x="393700" y="79375"/>
                  <a:pt x="180975" y="39687"/>
                  <a:pt x="0" y="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9" name="Straight Connector 8"/>
          <xdr:cNvCxnSpPr/>
        </xdr:nvCxnSpPr>
        <xdr:spPr>
          <a:xfrm>
            <a:off x="1636679" y="4124325"/>
            <a:ext cx="0" cy="200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a:off x="621759" y="3821552"/>
            <a:ext cx="0" cy="200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21759" y="4213495"/>
            <a:ext cx="0" cy="200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 name="Group 177"/>
          <xdr:cNvGrpSpPr/>
        </xdr:nvGrpSpPr>
        <xdr:grpSpPr>
          <a:xfrm>
            <a:off x="287799" y="3945486"/>
            <a:ext cx="326814" cy="269076"/>
            <a:chOff x="287799" y="3955425"/>
            <a:chExt cx="330127" cy="267834"/>
          </a:xfrm>
        </xdr:grpSpPr>
        <xdr:cxnSp macro="">
          <xdr:nvCxnSpPr>
            <xdr:cNvPr id="13" name="Straight Connector 12"/>
            <xdr:cNvCxnSpPr/>
          </xdr:nvCxnSpPr>
          <xdr:spPr>
            <a:xfrm flipH="1" flipV="1">
              <a:off x="335882" y="3959305"/>
              <a:ext cx="282044" cy="601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xdr:cNvCxnSpPr/>
          </xdr:nvCxnSpPr>
          <xdr:spPr>
            <a:xfrm flipH="1" flipV="1">
              <a:off x="335882" y="4163101"/>
              <a:ext cx="282044" cy="601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 name="Freeform 14"/>
            <xdr:cNvSpPr/>
          </xdr:nvSpPr>
          <xdr:spPr>
            <a:xfrm>
              <a:off x="294299" y="3955425"/>
              <a:ext cx="80560" cy="207677"/>
            </a:xfrm>
            <a:custGeom>
              <a:avLst/>
              <a:gdLst>
                <a:gd name="connsiteX0" fmla="*/ 84388 w 151230"/>
                <a:gd name="connsiteY0" fmla="*/ 0 h 215566"/>
                <a:gd name="connsiteX1" fmla="*/ 9191 w 151230"/>
                <a:gd name="connsiteY1" fmla="*/ 55145 h 215566"/>
                <a:gd name="connsiteX2" fmla="*/ 139533 w 151230"/>
                <a:gd name="connsiteY2" fmla="*/ 150395 h 215566"/>
                <a:gd name="connsiteX3" fmla="*/ 79375 w 151230"/>
                <a:gd name="connsiteY3" fmla="*/ 215566 h 215566"/>
                <a:gd name="connsiteX0" fmla="*/ 79267 w 152254"/>
                <a:gd name="connsiteY0" fmla="*/ 0 h 209398"/>
                <a:gd name="connsiteX1" fmla="*/ 10215 w 152254"/>
                <a:gd name="connsiteY1" fmla="*/ 48977 h 209398"/>
                <a:gd name="connsiteX2" fmla="*/ 140557 w 152254"/>
                <a:gd name="connsiteY2" fmla="*/ 144227 h 209398"/>
                <a:gd name="connsiteX3" fmla="*/ 80399 w 152254"/>
                <a:gd name="connsiteY3" fmla="*/ 209398 h 209398"/>
              </a:gdLst>
              <a:ahLst/>
              <a:cxnLst>
                <a:cxn ang="0">
                  <a:pos x="connsiteX0" y="connsiteY0"/>
                </a:cxn>
                <a:cxn ang="0">
                  <a:pos x="connsiteX1" y="connsiteY1"/>
                </a:cxn>
                <a:cxn ang="0">
                  <a:pos x="connsiteX2" y="connsiteY2"/>
                </a:cxn>
                <a:cxn ang="0">
                  <a:pos x="connsiteX3" y="connsiteY3"/>
                </a:cxn>
              </a:cxnLst>
              <a:rect l="l" t="t" r="r" b="b"/>
              <a:pathLst>
                <a:path w="152254" h="209398">
                  <a:moveTo>
                    <a:pt x="79267" y="0"/>
                  </a:moveTo>
                  <a:cubicBezTo>
                    <a:pt x="37073" y="15039"/>
                    <a:pt x="0" y="24939"/>
                    <a:pt x="10215" y="48977"/>
                  </a:cubicBezTo>
                  <a:cubicBezTo>
                    <a:pt x="20430" y="73015"/>
                    <a:pt x="128860" y="117490"/>
                    <a:pt x="140557" y="144227"/>
                  </a:cubicBezTo>
                  <a:cubicBezTo>
                    <a:pt x="152254" y="170964"/>
                    <a:pt x="116326" y="190181"/>
                    <a:pt x="80399" y="209398"/>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16" name="Freeform 15"/>
            <xdr:cNvSpPr/>
          </xdr:nvSpPr>
          <xdr:spPr>
            <a:xfrm>
              <a:off x="287799" y="4054069"/>
              <a:ext cx="53258" cy="112751"/>
            </a:xfrm>
            <a:custGeom>
              <a:avLst/>
              <a:gdLst>
                <a:gd name="connsiteX0" fmla="*/ 47113 w 53258"/>
                <a:gd name="connsiteY0" fmla="*/ 113686 h 113686"/>
                <a:gd name="connsiteX1" fmla="*/ 1024 w 53258"/>
                <a:gd name="connsiteY1" fmla="*/ 49162 h 113686"/>
                <a:gd name="connsiteX2" fmla="*/ 53258 w 53258"/>
                <a:gd name="connsiteY2" fmla="*/ 0 h 113686"/>
              </a:gdLst>
              <a:ahLst/>
              <a:cxnLst>
                <a:cxn ang="0">
                  <a:pos x="connsiteX0" y="connsiteY0"/>
                </a:cxn>
                <a:cxn ang="0">
                  <a:pos x="connsiteX1" y="connsiteY1"/>
                </a:cxn>
                <a:cxn ang="0">
                  <a:pos x="connsiteX2" y="connsiteY2"/>
                </a:cxn>
              </a:cxnLst>
              <a:rect l="l" t="t" r="r" b="b"/>
              <a:pathLst>
                <a:path w="53258" h="113686">
                  <a:moveTo>
                    <a:pt x="47113" y="113686"/>
                  </a:moveTo>
                  <a:cubicBezTo>
                    <a:pt x="23556" y="90898"/>
                    <a:pt x="0" y="68110"/>
                    <a:pt x="1024" y="49162"/>
                  </a:cubicBezTo>
                  <a:cubicBezTo>
                    <a:pt x="2048" y="30214"/>
                    <a:pt x="27653" y="15107"/>
                    <a:pt x="53258" y="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grpSp>
    </xdr:grpSp>
    <xdr:clientData/>
  </xdr:twoCellAnchor>
  <xdr:twoCellAnchor>
    <xdr:from>
      <xdr:col>21</xdr:col>
      <xdr:colOff>497094</xdr:colOff>
      <xdr:row>19</xdr:row>
      <xdr:rowOff>128711</xdr:rowOff>
    </xdr:from>
    <xdr:to>
      <xdr:col>23</xdr:col>
      <xdr:colOff>525668</xdr:colOff>
      <xdr:row>28</xdr:row>
      <xdr:rowOff>126470</xdr:rowOff>
    </xdr:to>
    <xdr:grpSp>
      <xdr:nvGrpSpPr>
        <xdr:cNvPr id="38" name="Group 37"/>
        <xdr:cNvGrpSpPr/>
      </xdr:nvGrpSpPr>
      <xdr:grpSpPr>
        <a:xfrm>
          <a:off x="11599434" y="3481511"/>
          <a:ext cx="1278254" cy="1620819"/>
          <a:chOff x="609599" y="4886325"/>
          <a:chExt cx="1245212" cy="1409700"/>
        </a:xfrm>
      </xdr:grpSpPr>
      <xdr:cxnSp macro="">
        <xdr:nvCxnSpPr>
          <xdr:cNvPr id="39" name="Straight Connector 38"/>
          <xdr:cNvCxnSpPr/>
        </xdr:nvCxnSpPr>
        <xdr:spPr>
          <a:xfrm>
            <a:off x="609599" y="5295900"/>
            <a:ext cx="1220512"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xdr:cNvCxnSpPr/>
        </xdr:nvCxnSpPr>
        <xdr:spPr>
          <a:xfrm flipV="1">
            <a:off x="609600" y="4895850"/>
            <a:ext cx="1220513" cy="1400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Arrow Connector 40"/>
          <xdr:cNvCxnSpPr/>
        </xdr:nvCxnSpPr>
        <xdr:spPr>
          <a:xfrm>
            <a:off x="609600" y="5295900"/>
            <a:ext cx="0" cy="10001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2" name="Straight Arrow Connector 41"/>
          <xdr:cNvCxnSpPr/>
        </xdr:nvCxnSpPr>
        <xdr:spPr>
          <a:xfrm>
            <a:off x="784147" y="5295900"/>
            <a:ext cx="0" cy="7905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3" name="Straight Arrow Connector 42"/>
          <xdr:cNvCxnSpPr/>
        </xdr:nvCxnSpPr>
        <xdr:spPr>
          <a:xfrm>
            <a:off x="958694" y="5295900"/>
            <a:ext cx="0" cy="6000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4" name="Straight Arrow Connector 43"/>
          <xdr:cNvCxnSpPr/>
        </xdr:nvCxnSpPr>
        <xdr:spPr>
          <a:xfrm>
            <a:off x="1133241" y="5295900"/>
            <a:ext cx="0" cy="3905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5" name="Straight Arrow Connector 44"/>
          <xdr:cNvCxnSpPr/>
        </xdr:nvCxnSpPr>
        <xdr:spPr>
          <a:xfrm>
            <a:off x="1306474" y="5295900"/>
            <a:ext cx="0" cy="21316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6" name="Straight Arrow Connector 45"/>
          <xdr:cNvCxnSpPr/>
        </xdr:nvCxnSpPr>
        <xdr:spPr>
          <a:xfrm flipV="1">
            <a:off x="1655568" y="5086350"/>
            <a:ext cx="0" cy="2095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7" name="Straight Arrow Connector 46"/>
          <xdr:cNvCxnSpPr/>
        </xdr:nvCxnSpPr>
        <xdr:spPr>
          <a:xfrm flipV="1">
            <a:off x="1830113" y="4886325"/>
            <a:ext cx="0" cy="4095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8" name="TextBox 47"/>
          <xdr:cNvSpPr txBox="1"/>
        </xdr:nvSpPr>
        <xdr:spPr>
          <a:xfrm>
            <a:off x="990600" y="5810250"/>
            <a:ext cx="864211"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100"/>
              <a:t>Theoretical</a:t>
            </a:r>
          </a:p>
          <a:p>
            <a:r>
              <a:rPr lang="en-CA" sz="1100"/>
              <a:t>Distribution</a:t>
            </a:r>
          </a:p>
        </xdr:txBody>
      </xdr:sp>
    </xdr:grpSp>
    <xdr:clientData/>
  </xdr:twoCellAnchor>
  <xdr:twoCellAnchor>
    <xdr:from>
      <xdr:col>1</xdr:col>
      <xdr:colOff>0</xdr:colOff>
      <xdr:row>41</xdr:row>
      <xdr:rowOff>76200</xdr:rowOff>
    </xdr:from>
    <xdr:to>
      <xdr:col>9</xdr:col>
      <xdr:colOff>428625</xdr:colOff>
      <xdr:row>57</xdr:row>
      <xdr:rowOff>28575</xdr:rowOff>
    </xdr:to>
    <xdr:graphicFrame macro="">
      <xdr:nvGraphicFramePr>
        <xdr:cNvPr id="91"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131546</xdr:colOff>
      <xdr:row>18</xdr:row>
      <xdr:rowOff>162199</xdr:rowOff>
    </xdr:from>
    <xdr:to>
      <xdr:col>3</xdr:col>
      <xdr:colOff>389282</xdr:colOff>
      <xdr:row>26</xdr:row>
      <xdr:rowOff>44687</xdr:rowOff>
    </xdr:to>
    <xdr:grpSp>
      <xdr:nvGrpSpPr>
        <xdr:cNvPr id="100" name="Group 99"/>
        <xdr:cNvGrpSpPr/>
      </xdr:nvGrpSpPr>
      <xdr:grpSpPr>
        <a:xfrm flipH="1">
          <a:off x="131546" y="3339739"/>
          <a:ext cx="2162736" cy="1345528"/>
          <a:chOff x="527581" y="5960842"/>
          <a:chExt cx="2398622" cy="1594387"/>
        </a:xfrm>
      </xdr:grpSpPr>
      <xdr:grpSp>
        <xdr:nvGrpSpPr>
          <xdr:cNvPr id="90" name="Group 89"/>
          <xdr:cNvGrpSpPr/>
        </xdr:nvGrpSpPr>
        <xdr:grpSpPr>
          <a:xfrm>
            <a:off x="527581" y="5960842"/>
            <a:ext cx="2398622" cy="1594387"/>
            <a:chOff x="500367" y="6639728"/>
            <a:chExt cx="2393360" cy="1552938"/>
          </a:xfrm>
        </xdr:grpSpPr>
        <xdr:grpSp>
          <xdr:nvGrpSpPr>
            <xdr:cNvPr id="59" name="Group 58"/>
            <xdr:cNvGrpSpPr/>
          </xdr:nvGrpSpPr>
          <xdr:grpSpPr>
            <a:xfrm flipH="1">
              <a:off x="500367" y="6639728"/>
              <a:ext cx="2168780" cy="1406582"/>
              <a:chOff x="2508487" y="3755571"/>
              <a:chExt cx="1558933" cy="1002612"/>
            </a:xfrm>
          </xdr:grpSpPr>
          <xdr:grpSp>
            <xdr:nvGrpSpPr>
              <xdr:cNvPr id="60" name="Group 117"/>
              <xdr:cNvGrpSpPr/>
            </xdr:nvGrpSpPr>
            <xdr:grpSpPr>
              <a:xfrm>
                <a:off x="2547257" y="3755571"/>
                <a:ext cx="1520163" cy="1002612"/>
                <a:chOff x="1028861" y="3724275"/>
                <a:chExt cx="1520163" cy="997169"/>
              </a:xfrm>
            </xdr:grpSpPr>
            <xdr:grpSp>
              <xdr:nvGrpSpPr>
                <xdr:cNvPr id="64" name="Group 118"/>
                <xdr:cNvGrpSpPr/>
              </xdr:nvGrpSpPr>
              <xdr:grpSpPr>
                <a:xfrm>
                  <a:off x="1028861" y="3724275"/>
                  <a:ext cx="1409539" cy="997169"/>
                  <a:chOff x="1031079" y="3698328"/>
                  <a:chExt cx="1412576" cy="985344"/>
                </a:xfrm>
              </xdr:grpSpPr>
              <xdr:cxnSp macro="">
                <xdr:nvCxnSpPr>
                  <xdr:cNvPr id="77" name="Straight Connector 76"/>
                  <xdr:cNvCxnSpPr/>
                </xdr:nvCxnSpPr>
                <xdr:spPr>
                  <a:xfrm>
                    <a:off x="1221828" y="3895397"/>
                    <a:ext cx="1221827" cy="0"/>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78" name="Straight Connector 77"/>
                  <xdr:cNvCxnSpPr/>
                </xdr:nvCxnSpPr>
                <xdr:spPr>
                  <a:xfrm>
                    <a:off x="1221828" y="4486603"/>
                    <a:ext cx="1221827" cy="0"/>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79" name="Straight Connector 78"/>
                  <xdr:cNvCxnSpPr/>
                </xdr:nvCxnSpPr>
                <xdr:spPr>
                  <a:xfrm>
                    <a:off x="2443655" y="3698328"/>
                    <a:ext cx="0" cy="985344"/>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80" name="Straight Connector 79"/>
                  <xdr:cNvCxnSpPr/>
                </xdr:nvCxnSpPr>
                <xdr:spPr>
                  <a:xfrm>
                    <a:off x="1031079" y="4092466"/>
                    <a:ext cx="1225678" cy="0"/>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81" name="Straight Connector 80"/>
                  <xdr:cNvCxnSpPr/>
                </xdr:nvCxnSpPr>
                <xdr:spPr>
                  <a:xfrm>
                    <a:off x="1036534" y="4289534"/>
                    <a:ext cx="1215307" cy="0"/>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82" name="Straight Connector 81"/>
                  <xdr:cNvCxnSpPr/>
                </xdr:nvCxnSpPr>
                <xdr:spPr>
                  <a:xfrm flipH="1">
                    <a:off x="2253685" y="4092466"/>
                    <a:ext cx="1" cy="197068"/>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83" name="Straight Connector 82"/>
                  <xdr:cNvCxnSpPr/>
                </xdr:nvCxnSpPr>
                <xdr:spPr>
                  <a:xfrm>
                    <a:off x="1221828" y="3895397"/>
                    <a:ext cx="0" cy="197069"/>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84" name="Straight Connector 83"/>
                  <xdr:cNvCxnSpPr/>
                </xdr:nvCxnSpPr>
                <xdr:spPr>
                  <a:xfrm>
                    <a:off x="1221828" y="4292183"/>
                    <a:ext cx="0" cy="197068"/>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65" name="Group 119"/>
                <xdr:cNvGrpSpPr/>
              </xdr:nvGrpSpPr>
              <xdr:grpSpPr>
                <a:xfrm>
                  <a:off x="2426573" y="3776828"/>
                  <a:ext cx="122451" cy="865790"/>
                  <a:chOff x="2956031" y="3993932"/>
                  <a:chExt cx="197072" cy="1359774"/>
                </a:xfrm>
              </xdr:grpSpPr>
              <xdr:cxnSp macro="">
                <xdr:nvCxnSpPr>
                  <xdr:cNvPr id="66" name="Straight Connector 65"/>
                  <xdr:cNvCxnSpPr/>
                </xdr:nvCxnSpPr>
                <xdr:spPr>
                  <a:xfrm rot="2700000">
                    <a:off x="3054569" y="3895397"/>
                    <a:ext cx="0" cy="197069"/>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67" name="Straight Connector 66"/>
                  <xdr:cNvCxnSpPr/>
                </xdr:nvCxnSpPr>
                <xdr:spPr>
                  <a:xfrm rot="2700000">
                    <a:off x="3054569" y="4031374"/>
                    <a:ext cx="0" cy="197069"/>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68" name="Straight Connector 67"/>
                  <xdr:cNvCxnSpPr/>
                </xdr:nvCxnSpPr>
                <xdr:spPr>
                  <a:xfrm rot="2700000">
                    <a:off x="3054569" y="4167351"/>
                    <a:ext cx="0" cy="197069"/>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69" name="Straight Connector 68"/>
                  <xdr:cNvCxnSpPr/>
                </xdr:nvCxnSpPr>
                <xdr:spPr>
                  <a:xfrm rot="2700000">
                    <a:off x="3054568" y="4303328"/>
                    <a:ext cx="0" cy="197069"/>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70" name="Straight Connector 69"/>
                  <xdr:cNvCxnSpPr/>
                </xdr:nvCxnSpPr>
                <xdr:spPr>
                  <a:xfrm rot="2700000">
                    <a:off x="3054568" y="4439305"/>
                    <a:ext cx="0" cy="197069"/>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71" name="Straight Connector 70"/>
                  <xdr:cNvCxnSpPr/>
                </xdr:nvCxnSpPr>
                <xdr:spPr>
                  <a:xfrm rot="2700000">
                    <a:off x="3054568" y="4575282"/>
                    <a:ext cx="0" cy="197069"/>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xdr:cNvCxnSpPr/>
                </xdr:nvCxnSpPr>
                <xdr:spPr>
                  <a:xfrm rot="2700000">
                    <a:off x="3054568" y="4711259"/>
                    <a:ext cx="0" cy="197069"/>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xdr:cNvCxnSpPr/>
                </xdr:nvCxnSpPr>
                <xdr:spPr>
                  <a:xfrm rot="2700000">
                    <a:off x="3054567" y="4847236"/>
                    <a:ext cx="0" cy="197069"/>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74" name="Straight Connector 73"/>
                  <xdr:cNvCxnSpPr/>
                </xdr:nvCxnSpPr>
                <xdr:spPr>
                  <a:xfrm rot="2700000">
                    <a:off x="3054567" y="4983213"/>
                    <a:ext cx="0" cy="197069"/>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75" name="Straight Connector 74"/>
                  <xdr:cNvCxnSpPr/>
                </xdr:nvCxnSpPr>
                <xdr:spPr>
                  <a:xfrm rot="2700000">
                    <a:off x="3054566" y="5119190"/>
                    <a:ext cx="0" cy="197069"/>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76" name="Straight Connector 75"/>
                  <xdr:cNvCxnSpPr/>
                </xdr:nvCxnSpPr>
                <xdr:spPr>
                  <a:xfrm rot="2700000">
                    <a:off x="3054566" y="5255171"/>
                    <a:ext cx="0" cy="197069"/>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grpSp>
            <xdr:nvGrpSpPr>
              <xdr:cNvPr id="61" name="Group 189"/>
              <xdr:cNvGrpSpPr/>
            </xdr:nvGrpSpPr>
            <xdr:grpSpPr>
              <a:xfrm>
                <a:off x="2508487" y="4152160"/>
                <a:ext cx="86187" cy="213534"/>
                <a:chOff x="287799" y="3977989"/>
                <a:chExt cx="86187" cy="213534"/>
              </a:xfrm>
            </xdr:grpSpPr>
            <xdr:sp macro="" textlink="">
              <xdr:nvSpPr>
                <xdr:cNvPr id="62" name="Freeform 61"/>
                <xdr:cNvSpPr/>
              </xdr:nvSpPr>
              <xdr:spPr>
                <a:xfrm>
                  <a:off x="294234" y="3977989"/>
                  <a:ext cx="79752" cy="209779"/>
                </a:xfrm>
                <a:custGeom>
                  <a:avLst/>
                  <a:gdLst>
                    <a:gd name="connsiteX0" fmla="*/ 84388 w 151230"/>
                    <a:gd name="connsiteY0" fmla="*/ 0 h 215566"/>
                    <a:gd name="connsiteX1" fmla="*/ 9191 w 151230"/>
                    <a:gd name="connsiteY1" fmla="*/ 55145 h 215566"/>
                    <a:gd name="connsiteX2" fmla="*/ 139533 w 151230"/>
                    <a:gd name="connsiteY2" fmla="*/ 150395 h 215566"/>
                    <a:gd name="connsiteX3" fmla="*/ 79375 w 151230"/>
                    <a:gd name="connsiteY3" fmla="*/ 215566 h 215566"/>
                    <a:gd name="connsiteX0" fmla="*/ 79267 w 152254"/>
                    <a:gd name="connsiteY0" fmla="*/ 0 h 209398"/>
                    <a:gd name="connsiteX1" fmla="*/ 10215 w 152254"/>
                    <a:gd name="connsiteY1" fmla="*/ 48977 h 209398"/>
                    <a:gd name="connsiteX2" fmla="*/ 140557 w 152254"/>
                    <a:gd name="connsiteY2" fmla="*/ 144227 h 209398"/>
                    <a:gd name="connsiteX3" fmla="*/ 80399 w 152254"/>
                    <a:gd name="connsiteY3" fmla="*/ 209398 h 209398"/>
                  </a:gdLst>
                  <a:ahLst/>
                  <a:cxnLst>
                    <a:cxn ang="0">
                      <a:pos x="connsiteX0" y="connsiteY0"/>
                    </a:cxn>
                    <a:cxn ang="0">
                      <a:pos x="connsiteX1" y="connsiteY1"/>
                    </a:cxn>
                    <a:cxn ang="0">
                      <a:pos x="connsiteX2" y="connsiteY2"/>
                    </a:cxn>
                    <a:cxn ang="0">
                      <a:pos x="connsiteX3" y="connsiteY3"/>
                    </a:cxn>
                  </a:cxnLst>
                  <a:rect l="l" t="t" r="r" b="b"/>
                  <a:pathLst>
                    <a:path w="152254" h="209398">
                      <a:moveTo>
                        <a:pt x="79267" y="0"/>
                      </a:moveTo>
                      <a:cubicBezTo>
                        <a:pt x="37073" y="15039"/>
                        <a:pt x="0" y="24939"/>
                        <a:pt x="10215" y="48977"/>
                      </a:cubicBezTo>
                      <a:cubicBezTo>
                        <a:pt x="20430" y="73015"/>
                        <a:pt x="128860" y="117490"/>
                        <a:pt x="140557" y="144227"/>
                      </a:cubicBezTo>
                      <a:cubicBezTo>
                        <a:pt x="152254" y="170964"/>
                        <a:pt x="116326" y="190181"/>
                        <a:pt x="80399" y="209398"/>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63" name="Freeform 62"/>
                <xdr:cNvSpPr/>
              </xdr:nvSpPr>
              <xdr:spPr>
                <a:xfrm>
                  <a:off x="287799" y="4077631"/>
                  <a:ext cx="52724" cy="113892"/>
                </a:xfrm>
                <a:custGeom>
                  <a:avLst/>
                  <a:gdLst>
                    <a:gd name="connsiteX0" fmla="*/ 47113 w 53258"/>
                    <a:gd name="connsiteY0" fmla="*/ 113686 h 113686"/>
                    <a:gd name="connsiteX1" fmla="*/ 1024 w 53258"/>
                    <a:gd name="connsiteY1" fmla="*/ 49162 h 113686"/>
                    <a:gd name="connsiteX2" fmla="*/ 53258 w 53258"/>
                    <a:gd name="connsiteY2" fmla="*/ 0 h 113686"/>
                  </a:gdLst>
                  <a:ahLst/>
                  <a:cxnLst>
                    <a:cxn ang="0">
                      <a:pos x="connsiteX0" y="connsiteY0"/>
                    </a:cxn>
                    <a:cxn ang="0">
                      <a:pos x="connsiteX1" y="connsiteY1"/>
                    </a:cxn>
                    <a:cxn ang="0">
                      <a:pos x="connsiteX2" y="connsiteY2"/>
                    </a:cxn>
                  </a:cxnLst>
                  <a:rect l="l" t="t" r="r" b="b"/>
                  <a:pathLst>
                    <a:path w="53258" h="113686">
                      <a:moveTo>
                        <a:pt x="47113" y="113686"/>
                      </a:moveTo>
                      <a:cubicBezTo>
                        <a:pt x="23556" y="90898"/>
                        <a:pt x="0" y="68110"/>
                        <a:pt x="1024" y="49162"/>
                      </a:cubicBezTo>
                      <a:cubicBezTo>
                        <a:pt x="2048" y="30214"/>
                        <a:pt x="27653" y="15107"/>
                        <a:pt x="53258" y="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grpSp>
        </xdr:grpSp>
        <xdr:cxnSp macro="">
          <xdr:nvCxnSpPr>
            <xdr:cNvPr id="86" name="Straight Arrow Connector 85"/>
            <xdr:cNvCxnSpPr/>
          </xdr:nvCxnSpPr>
          <xdr:spPr bwMode="auto">
            <a:xfrm flipV="1">
              <a:off x="2395623" y="7005626"/>
              <a:ext cx="0" cy="693789"/>
            </a:xfrm>
            <a:prstGeom prst="straightConnector1">
              <a:avLst/>
            </a:prstGeom>
            <a:solidFill>
              <a:srgbClr val="FFFFFF"/>
            </a:solidFill>
            <a:ln w="19050" cap="flat" cmpd="sng" algn="ctr">
              <a:solidFill>
                <a:srgbClr val="000000"/>
              </a:solidFill>
              <a:prstDash val="solid"/>
              <a:round/>
              <a:headEnd type="none" w="med" len="med"/>
              <a:tailEnd type="arrow"/>
            </a:ln>
            <a:effectLst/>
          </xdr:spPr>
        </xdr:cxnSp>
        <xdr:sp macro="" textlink="">
          <xdr:nvSpPr>
            <xdr:cNvPr id="87" name="Arc 86"/>
            <xdr:cNvSpPr/>
          </xdr:nvSpPr>
          <xdr:spPr bwMode="auto">
            <a:xfrm>
              <a:off x="2022908" y="6980778"/>
              <a:ext cx="774082" cy="746798"/>
            </a:xfrm>
            <a:prstGeom prst="arc">
              <a:avLst>
                <a:gd name="adj1" fmla="val 16200000"/>
                <a:gd name="adj2" fmla="val 5188654"/>
              </a:avLst>
            </a:prstGeom>
            <a:noFill/>
            <a:ln w="19050" cap="flat" cmpd="sng" algn="ctr">
              <a:solidFill>
                <a:srgbClr val="000000"/>
              </a:solidFill>
              <a:prstDash val="solid"/>
              <a:round/>
              <a:headEnd type="arrow" w="med" len="med"/>
              <a:tailEnd type="none" w="med" len="med"/>
            </a:ln>
            <a:effectLst/>
          </xdr:spPr>
          <xdr:txBody>
            <a:bodyPr vertOverflow="clip" wrap="square" lIns="18288" tIns="0" rIns="0" bIns="0" rtlCol="0" anchor="ctr" upright="1"/>
            <a:lstStyle/>
            <a:p>
              <a:pPr algn="ctr"/>
              <a:endParaRPr lang="en-CA" sz="1100"/>
            </a:p>
          </xdr:txBody>
        </xdr:sp>
        <xdr:sp macro="" textlink="">
          <xdr:nvSpPr>
            <xdr:cNvPr id="88" name="TextBox 87"/>
            <xdr:cNvSpPr txBox="1"/>
          </xdr:nvSpPr>
          <xdr:spPr>
            <a:xfrm>
              <a:off x="2588451" y="6709709"/>
              <a:ext cx="305276" cy="2645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100"/>
                <a:t>M</a:t>
              </a:r>
            </a:p>
          </xdr:txBody>
        </xdr:sp>
        <xdr:sp macro="" textlink="">
          <xdr:nvSpPr>
            <xdr:cNvPr id="89" name="TextBox 88"/>
            <xdr:cNvSpPr txBox="1"/>
          </xdr:nvSpPr>
          <xdr:spPr>
            <a:xfrm>
              <a:off x="2114013" y="6931569"/>
              <a:ext cx="2494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100"/>
                <a:t>S</a:t>
              </a:r>
            </a:p>
          </xdr:txBody>
        </xdr:sp>
        <xdr:sp macro="" textlink="">
          <xdr:nvSpPr>
            <xdr:cNvPr id="99" name="TextBox 98"/>
            <xdr:cNvSpPr txBox="1"/>
          </xdr:nvSpPr>
          <xdr:spPr>
            <a:xfrm>
              <a:off x="1517257" y="7928106"/>
              <a:ext cx="2494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100"/>
                <a:t>L</a:t>
              </a:r>
            </a:p>
          </xdr:txBody>
        </xdr:sp>
      </xdr:grpSp>
      <xdr:cxnSp macro="">
        <xdr:nvCxnSpPr>
          <xdr:cNvPr id="93" name="Straight Connector 92"/>
          <xdr:cNvCxnSpPr/>
        </xdr:nvCxnSpPr>
        <xdr:spPr bwMode="auto">
          <a:xfrm>
            <a:off x="939511" y="6893502"/>
            <a:ext cx="0" cy="503959"/>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94" name="Straight Connector 93"/>
          <xdr:cNvCxnSpPr/>
        </xdr:nvCxnSpPr>
        <xdr:spPr bwMode="auto">
          <a:xfrm>
            <a:off x="2386445" y="7193973"/>
            <a:ext cx="0" cy="20348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97" name="Straight Arrow Connector 96"/>
          <xdr:cNvCxnSpPr/>
        </xdr:nvCxnSpPr>
        <xdr:spPr bwMode="auto">
          <a:xfrm>
            <a:off x="949036" y="7311736"/>
            <a:ext cx="1437409" cy="0"/>
          </a:xfrm>
          <a:prstGeom prst="straightConnector1">
            <a:avLst/>
          </a:prstGeom>
          <a:solidFill>
            <a:srgbClr val="FFFFFF"/>
          </a:solidFill>
          <a:ln w="9525" cap="flat" cmpd="sng" algn="ctr">
            <a:solidFill>
              <a:srgbClr val="000000"/>
            </a:solidFill>
            <a:prstDash val="solid"/>
            <a:round/>
            <a:headEnd type="arrow"/>
            <a:tailEnd type="arrow"/>
          </a:ln>
          <a:effectLst/>
        </xdr:spPr>
      </xdr:cxnSp>
    </xdr:grpSp>
    <xdr:clientData/>
  </xdr:twoCellAnchor>
  <xdr:twoCellAnchor>
    <xdr:from>
      <xdr:col>0</xdr:col>
      <xdr:colOff>40822</xdr:colOff>
      <xdr:row>7</xdr:row>
      <xdr:rowOff>40821</xdr:rowOff>
    </xdr:from>
    <xdr:to>
      <xdr:col>4</xdr:col>
      <xdr:colOff>66675</xdr:colOff>
      <xdr:row>10</xdr:row>
      <xdr:rowOff>145236</xdr:rowOff>
    </xdr:to>
    <xdr:grpSp>
      <xdr:nvGrpSpPr>
        <xdr:cNvPr id="95" name="Group 94"/>
        <xdr:cNvGrpSpPr/>
      </xdr:nvGrpSpPr>
      <xdr:grpSpPr>
        <a:xfrm>
          <a:off x="40822" y="1267641"/>
          <a:ext cx="2555693" cy="630195"/>
          <a:chOff x="40822" y="1267641"/>
          <a:chExt cx="2570933" cy="630195"/>
        </a:xfrm>
      </xdr:grpSpPr>
      <xdr:pic>
        <xdr:nvPicPr>
          <xdr:cNvPr id="101" name="Picture 100">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2" name="Picture 101"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600075</xdr:colOff>
      <xdr:row>6</xdr:row>
      <xdr:rowOff>0</xdr:rowOff>
    </xdr:from>
    <xdr:to>
      <xdr:col>14</xdr:col>
      <xdr:colOff>600075</xdr:colOff>
      <xdr:row>15</xdr:row>
      <xdr:rowOff>9525</xdr:rowOff>
    </xdr:to>
    <xdr:sp macro="" textlink="">
      <xdr:nvSpPr>
        <xdr:cNvPr id="2" name="Rectangle 1"/>
        <xdr:cNvSpPr>
          <a:spLocks noChangeArrowheads="1"/>
        </xdr:cNvSpPr>
      </xdr:nvSpPr>
      <xdr:spPr bwMode="auto">
        <a:xfrm>
          <a:off x="6086475" y="1143000"/>
          <a:ext cx="3048000" cy="1724025"/>
        </a:xfrm>
        <a:prstGeom prst="rect">
          <a:avLst/>
        </a:prstGeom>
        <a:gradFill rotWithShape="1">
          <a:gsLst>
            <a:gs pos="0">
              <a:srgbClr val="03D4A8"/>
            </a:gs>
            <a:gs pos="12500">
              <a:srgbClr val="21D6E0"/>
            </a:gs>
            <a:gs pos="37500">
              <a:srgbClr val="0087E6"/>
            </a:gs>
            <a:gs pos="50000">
              <a:srgbClr val="005CBF"/>
            </a:gs>
            <a:gs pos="62500">
              <a:srgbClr val="0087E6"/>
            </a:gs>
            <a:gs pos="87500">
              <a:srgbClr val="21D6E0"/>
            </a:gs>
            <a:gs pos="100000">
              <a:srgbClr val="03D4A8"/>
            </a:gs>
          </a:gsLst>
          <a:lin ang="2700000" scaled="1"/>
        </a:gradFill>
        <a:ln w="9525">
          <a:solidFill>
            <a:srgbClr val="000000"/>
          </a:solidFill>
          <a:miter lim="800000"/>
          <a:headEnd/>
          <a:tailEnd/>
        </a:ln>
      </xdr:spPr>
    </xdr:sp>
    <xdr:clientData/>
  </xdr:twoCellAnchor>
  <xdr:twoCellAnchor>
    <xdr:from>
      <xdr:col>4</xdr:col>
      <xdr:colOff>0</xdr:colOff>
      <xdr:row>8</xdr:row>
      <xdr:rowOff>0</xdr:rowOff>
    </xdr:from>
    <xdr:to>
      <xdr:col>13</xdr:col>
      <xdr:colOff>571500</xdr:colOff>
      <xdr:row>13</xdr:row>
      <xdr:rowOff>0</xdr:rowOff>
    </xdr:to>
    <xdr:sp macro="" textlink="">
      <xdr:nvSpPr>
        <xdr:cNvPr id="3" name="Rectangle 2"/>
        <xdr:cNvSpPr>
          <a:spLocks noChangeArrowheads="1"/>
        </xdr:cNvSpPr>
      </xdr:nvSpPr>
      <xdr:spPr bwMode="auto">
        <a:xfrm>
          <a:off x="2438400" y="1524000"/>
          <a:ext cx="6057900" cy="952500"/>
        </a:xfrm>
        <a:prstGeom prst="rect">
          <a:avLst/>
        </a:prstGeom>
        <a:gradFill rotWithShape="1">
          <a:gsLst>
            <a:gs pos="0">
              <a:srgbClr val="1A1A1A"/>
            </a:gs>
            <a:gs pos="50000">
              <a:srgbClr val="C0C0C0"/>
            </a:gs>
            <a:gs pos="100000">
              <a:srgbClr val="1A1A1A"/>
            </a:gs>
          </a:gsLst>
          <a:lin ang="5400000" scaled="1"/>
        </a:gradFill>
        <a:ln w="9525">
          <a:solidFill>
            <a:srgbClr val="000000"/>
          </a:solidFill>
          <a:miter lim="800000"/>
          <a:headEnd/>
          <a:tailEnd/>
        </a:ln>
      </xdr:spPr>
    </xdr:sp>
    <xdr:clientData/>
  </xdr:twoCellAnchor>
  <xdr:twoCellAnchor>
    <xdr:from>
      <xdr:col>9</xdr:col>
      <xdr:colOff>466725</xdr:colOff>
      <xdr:row>6</xdr:row>
      <xdr:rowOff>180975</xdr:rowOff>
    </xdr:from>
    <xdr:to>
      <xdr:col>10</xdr:col>
      <xdr:colOff>133350</xdr:colOff>
      <xdr:row>14</xdr:row>
      <xdr:rowOff>9525</xdr:rowOff>
    </xdr:to>
    <xdr:sp macro="" textlink="">
      <xdr:nvSpPr>
        <xdr:cNvPr id="4" name="AutoShape 3"/>
        <xdr:cNvSpPr>
          <a:spLocks noChangeArrowheads="1"/>
        </xdr:cNvSpPr>
      </xdr:nvSpPr>
      <xdr:spPr bwMode="auto">
        <a:xfrm>
          <a:off x="5953125" y="1323975"/>
          <a:ext cx="276225" cy="1352550"/>
        </a:xfrm>
        <a:prstGeom prst="upArrow">
          <a:avLst>
            <a:gd name="adj1" fmla="val 50000"/>
            <a:gd name="adj2" fmla="val 122414"/>
          </a:avLst>
        </a:prstGeom>
        <a:solidFill>
          <a:srgbClr val="D8D0C8"/>
        </a:solidFill>
        <a:ln w="9525">
          <a:solidFill>
            <a:srgbClr val="000000"/>
          </a:solidFill>
          <a:miter lim="800000"/>
          <a:headEnd/>
          <a:tailEnd/>
        </a:ln>
      </xdr:spPr>
    </xdr:sp>
    <xdr:clientData/>
  </xdr:twoCellAnchor>
  <xdr:twoCellAnchor>
    <xdr:from>
      <xdr:col>8</xdr:col>
      <xdr:colOff>381000</xdr:colOff>
      <xdr:row>7</xdr:row>
      <xdr:rowOff>0</xdr:rowOff>
    </xdr:from>
    <xdr:to>
      <xdr:col>10</xdr:col>
      <xdr:colOff>409575</xdr:colOff>
      <xdr:row>13</xdr:row>
      <xdr:rowOff>152400</xdr:rowOff>
    </xdr:to>
    <xdr:sp macro="" textlink="">
      <xdr:nvSpPr>
        <xdr:cNvPr id="5" name="AutoShape 4"/>
        <xdr:cNvSpPr>
          <a:spLocks noChangeArrowheads="1"/>
        </xdr:cNvSpPr>
      </xdr:nvSpPr>
      <xdr:spPr bwMode="auto">
        <a:xfrm rot="-5191762">
          <a:off x="5233988" y="1357312"/>
          <a:ext cx="1295400" cy="1247775"/>
        </a:xfrm>
        <a:custGeom>
          <a:avLst/>
          <a:gdLst>
            <a:gd name="T0" fmla="*/ 32920315 w 21600"/>
            <a:gd name="T1" fmla="*/ 420489 h 21600"/>
            <a:gd name="T2" fmla="*/ 4812351 w 21600"/>
            <a:gd name="T3" fmla="*/ 37682170 h 21600"/>
            <a:gd name="T4" fmla="*/ 34376980 w 21600"/>
            <a:gd name="T5" fmla="*/ 9166930 h 21600"/>
            <a:gd name="T6" fmla="*/ 85838061 w 21600"/>
            <a:gd name="T7" fmla="*/ 24717670 h 21600"/>
            <a:gd name="T8" fmla="*/ 75461671 w 21600"/>
            <a:gd name="T9" fmla="*/ 41092639 h 21600"/>
            <a:gd name="T10" fmla="*/ 57809198 w 21600"/>
            <a:gd name="T11" fmla="*/ 31468542 h 21600"/>
            <a:gd name="T12" fmla="*/ 0 60000 65536"/>
            <a:gd name="T13" fmla="*/ 0 60000 65536"/>
            <a:gd name="T14" fmla="*/ 0 60000 65536"/>
            <a:gd name="T15" fmla="*/ 0 60000 65536"/>
            <a:gd name="T16" fmla="*/ 0 60000 65536"/>
            <a:gd name="T17" fmla="*/ 0 60000 65536"/>
            <a:gd name="T18" fmla="*/ 3163 w 21600"/>
            <a:gd name="T19" fmla="*/ 3163 h 21600"/>
            <a:gd name="T20" fmla="*/ 18437 w 21600"/>
            <a:gd name="T21" fmla="*/ 18437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8686" y="8752"/>
              </a:moveTo>
              <a:cubicBezTo>
                <a:pt x="17753" y="5159"/>
                <a:pt x="14511" y="2652"/>
                <a:pt x="10800" y="2652"/>
              </a:cubicBezTo>
              <a:cubicBezTo>
                <a:pt x="6299" y="2652"/>
                <a:pt x="2652" y="6299"/>
                <a:pt x="2652" y="10800"/>
              </a:cubicBezTo>
              <a:cubicBezTo>
                <a:pt x="2651" y="10941"/>
                <a:pt x="2655" y="11082"/>
                <a:pt x="2662" y="11223"/>
              </a:cubicBezTo>
              <a:lnTo>
                <a:pt x="14" y="11360"/>
              </a:lnTo>
              <a:cubicBezTo>
                <a:pt x="4" y="11174"/>
                <a:pt x="0" y="10987"/>
                <a:pt x="0" y="10800"/>
              </a:cubicBezTo>
              <a:cubicBezTo>
                <a:pt x="0" y="4835"/>
                <a:pt x="4835" y="0"/>
                <a:pt x="10800" y="0"/>
              </a:cubicBezTo>
              <a:cubicBezTo>
                <a:pt x="15719" y="-1"/>
                <a:pt x="20016" y="3324"/>
                <a:pt x="21253" y="8085"/>
              </a:cubicBezTo>
              <a:lnTo>
                <a:pt x="23866" y="7407"/>
              </a:lnTo>
              <a:lnTo>
                <a:pt x="20981" y="12314"/>
              </a:lnTo>
              <a:lnTo>
                <a:pt x="16073" y="9430"/>
              </a:lnTo>
              <a:lnTo>
                <a:pt x="18686" y="8752"/>
              </a:lnTo>
              <a:close/>
            </a:path>
          </a:pathLst>
        </a:custGeom>
        <a:solidFill>
          <a:srgbClr val="D8D0C8"/>
        </a:solidFill>
        <a:ln w="9525">
          <a:solidFill>
            <a:srgbClr val="000000"/>
          </a:solidFill>
          <a:miter lim="800000"/>
          <a:headEnd/>
          <a:tailEnd/>
        </a:ln>
      </xdr:spPr>
    </xdr:sp>
    <xdr:clientData/>
  </xdr:twoCellAnchor>
  <xdr:twoCellAnchor>
    <xdr:from>
      <xdr:col>8</xdr:col>
      <xdr:colOff>390525</xdr:colOff>
      <xdr:row>6</xdr:row>
      <xdr:rowOff>104775</xdr:rowOff>
    </xdr:from>
    <xdr:to>
      <xdr:col>9</xdr:col>
      <xdr:colOff>57150</xdr:colOff>
      <xdr:row>7</xdr:row>
      <xdr:rowOff>161925</xdr:rowOff>
    </xdr:to>
    <xdr:sp macro="" textlink="">
      <xdr:nvSpPr>
        <xdr:cNvPr id="6" name="Text Box 5"/>
        <xdr:cNvSpPr txBox="1">
          <a:spLocks noChangeArrowheads="1"/>
        </xdr:cNvSpPr>
      </xdr:nvSpPr>
      <xdr:spPr bwMode="auto">
        <a:xfrm>
          <a:off x="5267325" y="1247775"/>
          <a:ext cx="276225" cy="247650"/>
        </a:xfrm>
        <a:prstGeom prst="rect">
          <a:avLst/>
        </a:prstGeom>
        <a:noFill/>
        <a:ln w="9525">
          <a:noFill/>
          <a:miter lim="800000"/>
          <a:headEnd/>
          <a:tailEnd/>
        </a:ln>
      </xdr:spPr>
      <xdr:txBody>
        <a:bodyPr vertOverflow="clip" wrap="square" lIns="27432" tIns="32004" rIns="0" bIns="0" anchor="t" upright="1"/>
        <a:lstStyle/>
        <a:p>
          <a:pPr algn="l" rtl="0">
            <a:defRPr sz="1000"/>
          </a:pPr>
          <a:r>
            <a:rPr lang="en-US" sz="1000" b="1" i="0" u="none" strike="noStrike" baseline="0">
              <a:solidFill>
                <a:srgbClr val="000000"/>
              </a:solidFill>
              <a:latin typeface="Trebuchet MS"/>
            </a:rPr>
            <a:t>+M</a:t>
          </a:r>
        </a:p>
      </xdr:txBody>
    </xdr:sp>
    <xdr:clientData/>
  </xdr:twoCellAnchor>
  <xdr:twoCellAnchor>
    <xdr:from>
      <xdr:col>9</xdr:col>
      <xdr:colOff>504825</xdr:colOff>
      <xdr:row>9</xdr:row>
      <xdr:rowOff>171450</xdr:rowOff>
    </xdr:from>
    <xdr:to>
      <xdr:col>10</xdr:col>
      <xdr:colOff>171450</xdr:colOff>
      <xdr:row>11</xdr:row>
      <xdr:rowOff>38100</xdr:rowOff>
    </xdr:to>
    <xdr:sp macro="" textlink="">
      <xdr:nvSpPr>
        <xdr:cNvPr id="7" name="Text Box 6"/>
        <xdr:cNvSpPr txBox="1">
          <a:spLocks noChangeArrowheads="1"/>
        </xdr:cNvSpPr>
      </xdr:nvSpPr>
      <xdr:spPr bwMode="auto">
        <a:xfrm>
          <a:off x="5991225" y="1885950"/>
          <a:ext cx="276225" cy="247650"/>
        </a:xfrm>
        <a:prstGeom prst="rect">
          <a:avLst/>
        </a:prstGeom>
        <a:noFill/>
        <a:ln w="9525">
          <a:noFill/>
          <a:miter lim="800000"/>
          <a:headEnd/>
          <a:tailEnd/>
        </a:ln>
      </xdr:spPr>
      <xdr:txBody>
        <a:bodyPr vertOverflow="clip" wrap="square" lIns="27432" tIns="32004" rIns="0" bIns="0" anchor="t" upright="1"/>
        <a:lstStyle/>
        <a:p>
          <a:pPr algn="l" rtl="0">
            <a:defRPr sz="1000"/>
          </a:pPr>
          <a:r>
            <a:rPr lang="en-US" sz="1000" b="1" i="0" u="none" strike="noStrike" baseline="0">
              <a:solidFill>
                <a:srgbClr val="000000"/>
              </a:solidFill>
              <a:latin typeface="Trebuchet MS"/>
            </a:rPr>
            <a:t>+S</a:t>
          </a:r>
        </a:p>
      </xdr:txBody>
    </xdr:sp>
    <xdr:clientData/>
  </xdr:twoCellAnchor>
  <xdr:twoCellAnchor>
    <xdr:from>
      <xdr:col>9</xdr:col>
      <xdr:colOff>600075</xdr:colOff>
      <xdr:row>15</xdr:row>
      <xdr:rowOff>38100</xdr:rowOff>
    </xdr:from>
    <xdr:to>
      <xdr:col>9</xdr:col>
      <xdr:colOff>600075</xdr:colOff>
      <xdr:row>17</xdr:row>
      <xdr:rowOff>0</xdr:rowOff>
    </xdr:to>
    <xdr:sp macro="" textlink="">
      <xdr:nvSpPr>
        <xdr:cNvPr id="8" name="Line 7"/>
        <xdr:cNvSpPr>
          <a:spLocks noChangeShapeType="1"/>
        </xdr:cNvSpPr>
      </xdr:nvSpPr>
      <xdr:spPr bwMode="auto">
        <a:xfrm>
          <a:off x="6086475" y="2895600"/>
          <a:ext cx="0" cy="342900"/>
        </a:xfrm>
        <a:prstGeom prst="line">
          <a:avLst/>
        </a:prstGeom>
        <a:noFill/>
        <a:ln w="3175">
          <a:solidFill>
            <a:srgbClr val="000000"/>
          </a:solidFill>
          <a:round/>
          <a:headEnd/>
          <a:tailEnd/>
        </a:ln>
      </xdr:spPr>
    </xdr:sp>
    <xdr:clientData/>
  </xdr:twoCellAnchor>
  <xdr:twoCellAnchor>
    <xdr:from>
      <xdr:col>13</xdr:col>
      <xdr:colOff>581025</xdr:colOff>
      <xdr:row>13</xdr:row>
      <xdr:rowOff>28575</xdr:rowOff>
    </xdr:from>
    <xdr:to>
      <xdr:col>13</xdr:col>
      <xdr:colOff>581025</xdr:colOff>
      <xdr:row>17</xdr:row>
      <xdr:rowOff>0</xdr:rowOff>
    </xdr:to>
    <xdr:sp macro="" textlink="">
      <xdr:nvSpPr>
        <xdr:cNvPr id="9" name="Line 8"/>
        <xdr:cNvSpPr>
          <a:spLocks noChangeShapeType="1"/>
        </xdr:cNvSpPr>
      </xdr:nvSpPr>
      <xdr:spPr bwMode="auto">
        <a:xfrm>
          <a:off x="8505825" y="2505075"/>
          <a:ext cx="0" cy="733425"/>
        </a:xfrm>
        <a:prstGeom prst="line">
          <a:avLst/>
        </a:prstGeom>
        <a:noFill/>
        <a:ln w="3175">
          <a:solidFill>
            <a:srgbClr val="000000"/>
          </a:solidFill>
          <a:round/>
          <a:headEnd/>
          <a:tailEnd/>
        </a:ln>
      </xdr:spPr>
    </xdr:sp>
    <xdr:clientData/>
  </xdr:twoCellAnchor>
  <xdr:twoCellAnchor>
    <xdr:from>
      <xdr:col>10</xdr:col>
      <xdr:colOff>9525</xdr:colOff>
      <xdr:row>16</xdr:row>
      <xdr:rowOff>76200</xdr:rowOff>
    </xdr:from>
    <xdr:to>
      <xdr:col>13</xdr:col>
      <xdr:colOff>571500</xdr:colOff>
      <xdr:row>16</xdr:row>
      <xdr:rowOff>76200</xdr:rowOff>
    </xdr:to>
    <xdr:sp macro="" textlink="">
      <xdr:nvSpPr>
        <xdr:cNvPr id="10" name="Line 9"/>
        <xdr:cNvSpPr>
          <a:spLocks noChangeShapeType="1"/>
        </xdr:cNvSpPr>
      </xdr:nvSpPr>
      <xdr:spPr bwMode="auto">
        <a:xfrm>
          <a:off x="6105525" y="3124200"/>
          <a:ext cx="2390775" cy="0"/>
        </a:xfrm>
        <a:prstGeom prst="line">
          <a:avLst/>
        </a:prstGeom>
        <a:noFill/>
        <a:ln w="3175">
          <a:solidFill>
            <a:srgbClr val="000000"/>
          </a:solidFill>
          <a:round/>
          <a:headEnd type="triangle" w="sm" len="lg"/>
          <a:tailEnd type="triangle" w="sm" len="lg"/>
        </a:ln>
      </xdr:spPr>
    </xdr:sp>
    <xdr:clientData/>
  </xdr:twoCellAnchor>
  <xdr:oneCellAnchor>
    <xdr:from>
      <xdr:col>11</xdr:col>
      <xdr:colOff>542925</xdr:colOff>
      <xdr:row>16</xdr:row>
      <xdr:rowOff>7901</xdr:rowOff>
    </xdr:from>
    <xdr:ext cx="107785" cy="213520"/>
    <xdr:sp macro="" textlink="">
      <xdr:nvSpPr>
        <xdr:cNvPr id="11" name="Text Box 10"/>
        <xdr:cNvSpPr txBox="1">
          <a:spLocks noChangeArrowheads="1"/>
        </xdr:cNvSpPr>
      </xdr:nvSpPr>
      <xdr:spPr bwMode="auto">
        <a:xfrm>
          <a:off x="7248525" y="3055901"/>
          <a:ext cx="107785" cy="213520"/>
        </a:xfrm>
        <a:prstGeom prst="rect">
          <a:avLst/>
        </a:prstGeom>
        <a:solidFill>
          <a:srgbClr val="FFFFFF"/>
        </a:solidFill>
        <a:ln w="9525">
          <a:noFill/>
          <a:miter lim="800000"/>
          <a:headEnd/>
          <a:tailEnd/>
        </a:ln>
      </xdr:spPr>
      <xdr:txBody>
        <a:bodyPr wrap="none" lIns="18288" tIns="32004" rIns="18288" bIns="32004" anchor="ctr" upright="1">
          <a:spAutoFit/>
        </a:bodyPr>
        <a:lstStyle/>
        <a:p>
          <a:pPr algn="ctr" rtl="0">
            <a:defRPr sz="1000"/>
          </a:pPr>
          <a:r>
            <a:rPr lang="en-US" sz="1000" b="1" i="0" u="none" strike="noStrike" baseline="0">
              <a:solidFill>
                <a:srgbClr val="000000"/>
              </a:solidFill>
              <a:latin typeface="Trebuchet MS"/>
            </a:rPr>
            <a:t>L</a:t>
          </a:r>
        </a:p>
      </xdr:txBody>
    </xdr:sp>
    <xdr:clientData/>
  </xdr:oneCellAnchor>
  <xdr:twoCellAnchor>
    <xdr:from>
      <xdr:col>9</xdr:col>
      <xdr:colOff>209550</xdr:colOff>
      <xdr:row>18</xdr:row>
      <xdr:rowOff>180975</xdr:rowOff>
    </xdr:from>
    <xdr:to>
      <xdr:col>14</xdr:col>
      <xdr:colOff>428625</xdr:colOff>
      <xdr:row>61</xdr:row>
      <xdr:rowOff>38100</xdr:rowOff>
    </xdr:to>
    <xdr:grpSp>
      <xdr:nvGrpSpPr>
        <xdr:cNvPr id="12" name="Group 11"/>
        <xdr:cNvGrpSpPr>
          <a:grpSpLocks/>
        </xdr:cNvGrpSpPr>
      </xdr:nvGrpSpPr>
      <xdr:grpSpPr bwMode="auto">
        <a:xfrm>
          <a:off x="5695950" y="3609975"/>
          <a:ext cx="3267075" cy="8124825"/>
          <a:chOff x="534" y="299"/>
          <a:chExt cx="343" cy="853"/>
        </a:xfrm>
      </xdr:grpSpPr>
      <xdr:sp macro="" textlink="">
        <xdr:nvSpPr>
          <xdr:cNvPr id="13" name="Freeform 12"/>
          <xdr:cNvSpPr>
            <a:spLocks/>
          </xdr:cNvSpPr>
        </xdr:nvSpPr>
        <xdr:spPr bwMode="auto">
          <a:xfrm>
            <a:off x="576" y="855"/>
            <a:ext cx="256" cy="105"/>
          </a:xfrm>
          <a:custGeom>
            <a:avLst/>
            <a:gdLst>
              <a:gd name="T0" fmla="*/ 0 w 256"/>
              <a:gd name="T1" fmla="*/ 53 h 105"/>
              <a:gd name="T2" fmla="*/ 256 w 256"/>
              <a:gd name="T3" fmla="*/ 53 h 105"/>
              <a:gd name="T4" fmla="*/ 228 w 256"/>
              <a:gd name="T5" fmla="*/ 71 h 105"/>
              <a:gd name="T6" fmla="*/ 207 w 256"/>
              <a:gd name="T7" fmla="*/ 86 h 105"/>
              <a:gd name="T8" fmla="*/ 189 w 256"/>
              <a:gd name="T9" fmla="*/ 96 h 105"/>
              <a:gd name="T10" fmla="*/ 169 w 256"/>
              <a:gd name="T11" fmla="*/ 103 h 105"/>
              <a:gd name="T12" fmla="*/ 156 w 256"/>
              <a:gd name="T13" fmla="*/ 105 h 105"/>
              <a:gd name="T14" fmla="*/ 139 w 256"/>
              <a:gd name="T15" fmla="*/ 103 h 105"/>
              <a:gd name="T16" fmla="*/ 117 w 256"/>
              <a:gd name="T17" fmla="*/ 95 h 105"/>
              <a:gd name="T18" fmla="*/ 92 w 256"/>
              <a:gd name="T19" fmla="*/ 83 h 105"/>
              <a:gd name="T20" fmla="*/ 65 w 256"/>
              <a:gd name="T21" fmla="*/ 66 h 105"/>
              <a:gd name="T22" fmla="*/ 41 w 256"/>
              <a:gd name="T23" fmla="*/ 50 h 105"/>
              <a:gd name="T24" fmla="*/ 25 w 256"/>
              <a:gd name="T25" fmla="*/ 36 h 105"/>
              <a:gd name="T26" fmla="*/ 9 w 256"/>
              <a:gd name="T27" fmla="*/ 15 h 105"/>
              <a:gd name="T28" fmla="*/ 0 w 256"/>
              <a:gd name="T29" fmla="*/ 0 h 105"/>
              <a:gd name="T30" fmla="*/ 0 w 256"/>
              <a:gd name="T31" fmla="*/ 53 h 105"/>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256"/>
              <a:gd name="T49" fmla="*/ 0 h 105"/>
              <a:gd name="T50" fmla="*/ 256 w 256"/>
              <a:gd name="T51" fmla="*/ 105 h 105"/>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256" h="105">
                <a:moveTo>
                  <a:pt x="0" y="53"/>
                </a:moveTo>
                <a:lnTo>
                  <a:pt x="256" y="53"/>
                </a:lnTo>
                <a:lnTo>
                  <a:pt x="228" y="71"/>
                </a:lnTo>
                <a:lnTo>
                  <a:pt x="207" y="86"/>
                </a:lnTo>
                <a:lnTo>
                  <a:pt x="189" y="96"/>
                </a:lnTo>
                <a:lnTo>
                  <a:pt x="169" y="103"/>
                </a:lnTo>
                <a:lnTo>
                  <a:pt x="156" y="105"/>
                </a:lnTo>
                <a:lnTo>
                  <a:pt x="139" y="103"/>
                </a:lnTo>
                <a:lnTo>
                  <a:pt x="117" y="95"/>
                </a:lnTo>
                <a:lnTo>
                  <a:pt x="92" y="83"/>
                </a:lnTo>
                <a:lnTo>
                  <a:pt x="65" y="66"/>
                </a:lnTo>
                <a:lnTo>
                  <a:pt x="41" y="50"/>
                </a:lnTo>
                <a:lnTo>
                  <a:pt x="25" y="36"/>
                </a:lnTo>
                <a:lnTo>
                  <a:pt x="9" y="15"/>
                </a:lnTo>
                <a:lnTo>
                  <a:pt x="0" y="0"/>
                </a:lnTo>
                <a:lnTo>
                  <a:pt x="0" y="53"/>
                </a:lnTo>
                <a:close/>
              </a:path>
            </a:pathLst>
          </a:custGeom>
          <a:solidFill>
            <a:srgbClr val="D8D0C8"/>
          </a:solidFill>
          <a:ln w="9525">
            <a:solidFill>
              <a:srgbClr val="000000"/>
            </a:solidFill>
            <a:round/>
            <a:headEnd/>
            <a:tailEnd/>
          </a:ln>
        </xdr:spPr>
      </xdr:sp>
      <xdr:sp macro="" textlink="">
        <xdr:nvSpPr>
          <xdr:cNvPr id="14" name="Line 13"/>
          <xdr:cNvSpPr>
            <a:spLocks noChangeShapeType="1"/>
          </xdr:cNvSpPr>
        </xdr:nvSpPr>
        <xdr:spPr bwMode="auto">
          <a:xfrm flipH="1">
            <a:off x="731" y="698"/>
            <a:ext cx="100" cy="0"/>
          </a:xfrm>
          <a:prstGeom prst="line">
            <a:avLst/>
          </a:prstGeom>
          <a:noFill/>
          <a:ln w="9525">
            <a:solidFill>
              <a:srgbClr val="000000"/>
            </a:solidFill>
            <a:round/>
            <a:headEnd type="triangle" w="sm" len="lg"/>
            <a:tailEnd type="triangle" w="sm" len="lg"/>
          </a:ln>
        </xdr:spPr>
      </xdr:sp>
      <xdr:grpSp>
        <xdr:nvGrpSpPr>
          <xdr:cNvPr id="15" name="Group 14"/>
          <xdr:cNvGrpSpPr>
            <a:grpSpLocks/>
          </xdr:cNvGrpSpPr>
        </xdr:nvGrpSpPr>
        <xdr:grpSpPr bwMode="auto">
          <a:xfrm>
            <a:off x="576" y="299"/>
            <a:ext cx="256" cy="43"/>
            <a:chOff x="448" y="341"/>
            <a:chExt cx="256" cy="41"/>
          </a:xfrm>
        </xdr:grpSpPr>
        <xdr:sp macro="" textlink="">
          <xdr:nvSpPr>
            <xdr:cNvPr id="111" name="Rectangle 15"/>
            <xdr:cNvSpPr>
              <a:spLocks noChangeArrowheads="1"/>
            </xdr:cNvSpPr>
          </xdr:nvSpPr>
          <xdr:spPr bwMode="auto">
            <a:xfrm>
              <a:off x="448" y="341"/>
              <a:ext cx="256" cy="41"/>
            </a:xfrm>
            <a:prstGeom prst="rect">
              <a:avLst/>
            </a:prstGeom>
            <a:solidFill>
              <a:srgbClr val="D8D0C8"/>
            </a:solidFill>
            <a:ln w="3175">
              <a:solidFill>
                <a:srgbClr val="000000"/>
              </a:solidFill>
              <a:miter lim="800000"/>
              <a:headEnd/>
              <a:tailEnd/>
            </a:ln>
          </xdr:spPr>
        </xdr:sp>
        <xdr:sp macro="" textlink="">
          <xdr:nvSpPr>
            <xdr:cNvPr id="112" name="Line 16"/>
            <xdr:cNvSpPr>
              <a:spLocks noChangeShapeType="1"/>
            </xdr:cNvSpPr>
          </xdr:nvSpPr>
          <xdr:spPr bwMode="auto">
            <a:xfrm>
              <a:off x="457" y="341"/>
              <a:ext cx="0" cy="40"/>
            </a:xfrm>
            <a:prstGeom prst="line">
              <a:avLst/>
            </a:prstGeom>
            <a:noFill/>
            <a:ln w="3175">
              <a:solidFill>
                <a:srgbClr val="000000"/>
              </a:solidFill>
              <a:round/>
              <a:headEnd/>
              <a:tailEnd type="triangle" w="sm" len="lg"/>
            </a:ln>
          </xdr:spPr>
        </xdr:sp>
        <xdr:sp macro="" textlink="">
          <xdr:nvSpPr>
            <xdr:cNvPr id="113" name="Line 17"/>
            <xdr:cNvSpPr>
              <a:spLocks noChangeShapeType="1"/>
            </xdr:cNvSpPr>
          </xdr:nvSpPr>
          <xdr:spPr bwMode="auto">
            <a:xfrm>
              <a:off x="473" y="341"/>
              <a:ext cx="0" cy="40"/>
            </a:xfrm>
            <a:prstGeom prst="line">
              <a:avLst/>
            </a:prstGeom>
            <a:noFill/>
            <a:ln w="3175">
              <a:solidFill>
                <a:srgbClr val="000000"/>
              </a:solidFill>
              <a:round/>
              <a:headEnd/>
              <a:tailEnd type="triangle" w="sm" len="lg"/>
            </a:ln>
          </xdr:spPr>
        </xdr:sp>
        <xdr:sp macro="" textlink="">
          <xdr:nvSpPr>
            <xdr:cNvPr id="114" name="Line 18"/>
            <xdr:cNvSpPr>
              <a:spLocks noChangeShapeType="1"/>
            </xdr:cNvSpPr>
          </xdr:nvSpPr>
          <xdr:spPr bwMode="auto">
            <a:xfrm>
              <a:off x="489" y="341"/>
              <a:ext cx="0" cy="40"/>
            </a:xfrm>
            <a:prstGeom prst="line">
              <a:avLst/>
            </a:prstGeom>
            <a:noFill/>
            <a:ln w="3175">
              <a:solidFill>
                <a:srgbClr val="000000"/>
              </a:solidFill>
              <a:round/>
              <a:headEnd/>
              <a:tailEnd type="triangle" w="sm" len="lg"/>
            </a:ln>
          </xdr:spPr>
        </xdr:sp>
        <xdr:sp macro="" textlink="">
          <xdr:nvSpPr>
            <xdr:cNvPr id="115" name="Line 19"/>
            <xdr:cNvSpPr>
              <a:spLocks noChangeShapeType="1"/>
            </xdr:cNvSpPr>
          </xdr:nvSpPr>
          <xdr:spPr bwMode="auto">
            <a:xfrm>
              <a:off x="505" y="341"/>
              <a:ext cx="0" cy="40"/>
            </a:xfrm>
            <a:prstGeom prst="line">
              <a:avLst/>
            </a:prstGeom>
            <a:noFill/>
            <a:ln w="3175">
              <a:solidFill>
                <a:srgbClr val="000000"/>
              </a:solidFill>
              <a:round/>
              <a:headEnd/>
              <a:tailEnd type="triangle" w="sm" len="lg"/>
            </a:ln>
          </xdr:spPr>
        </xdr:sp>
        <xdr:sp macro="" textlink="">
          <xdr:nvSpPr>
            <xdr:cNvPr id="116" name="Line 20"/>
            <xdr:cNvSpPr>
              <a:spLocks noChangeShapeType="1"/>
            </xdr:cNvSpPr>
          </xdr:nvSpPr>
          <xdr:spPr bwMode="auto">
            <a:xfrm>
              <a:off x="520" y="341"/>
              <a:ext cx="0" cy="40"/>
            </a:xfrm>
            <a:prstGeom prst="line">
              <a:avLst/>
            </a:prstGeom>
            <a:noFill/>
            <a:ln w="3175">
              <a:solidFill>
                <a:srgbClr val="000000"/>
              </a:solidFill>
              <a:round/>
              <a:headEnd/>
              <a:tailEnd type="triangle" w="sm" len="lg"/>
            </a:ln>
          </xdr:spPr>
        </xdr:sp>
        <xdr:sp macro="" textlink="">
          <xdr:nvSpPr>
            <xdr:cNvPr id="117" name="Line 21"/>
            <xdr:cNvSpPr>
              <a:spLocks noChangeShapeType="1"/>
            </xdr:cNvSpPr>
          </xdr:nvSpPr>
          <xdr:spPr bwMode="auto">
            <a:xfrm>
              <a:off x="536" y="341"/>
              <a:ext cx="0" cy="40"/>
            </a:xfrm>
            <a:prstGeom prst="line">
              <a:avLst/>
            </a:prstGeom>
            <a:noFill/>
            <a:ln w="3175">
              <a:solidFill>
                <a:srgbClr val="000000"/>
              </a:solidFill>
              <a:round/>
              <a:headEnd/>
              <a:tailEnd type="triangle" w="sm" len="lg"/>
            </a:ln>
          </xdr:spPr>
        </xdr:sp>
        <xdr:sp macro="" textlink="">
          <xdr:nvSpPr>
            <xdr:cNvPr id="118" name="Line 22"/>
            <xdr:cNvSpPr>
              <a:spLocks noChangeShapeType="1"/>
            </xdr:cNvSpPr>
          </xdr:nvSpPr>
          <xdr:spPr bwMode="auto">
            <a:xfrm>
              <a:off x="552" y="341"/>
              <a:ext cx="0" cy="40"/>
            </a:xfrm>
            <a:prstGeom prst="line">
              <a:avLst/>
            </a:prstGeom>
            <a:noFill/>
            <a:ln w="3175">
              <a:solidFill>
                <a:srgbClr val="000000"/>
              </a:solidFill>
              <a:round/>
              <a:headEnd/>
              <a:tailEnd type="triangle" w="sm" len="lg"/>
            </a:ln>
          </xdr:spPr>
        </xdr:sp>
        <xdr:sp macro="" textlink="">
          <xdr:nvSpPr>
            <xdr:cNvPr id="119" name="Line 23"/>
            <xdr:cNvSpPr>
              <a:spLocks noChangeShapeType="1"/>
            </xdr:cNvSpPr>
          </xdr:nvSpPr>
          <xdr:spPr bwMode="auto">
            <a:xfrm>
              <a:off x="568" y="341"/>
              <a:ext cx="0" cy="40"/>
            </a:xfrm>
            <a:prstGeom prst="line">
              <a:avLst/>
            </a:prstGeom>
            <a:noFill/>
            <a:ln w="3175">
              <a:solidFill>
                <a:srgbClr val="000000"/>
              </a:solidFill>
              <a:round/>
              <a:headEnd/>
              <a:tailEnd type="triangle" w="sm" len="lg"/>
            </a:ln>
          </xdr:spPr>
        </xdr:sp>
        <xdr:sp macro="" textlink="">
          <xdr:nvSpPr>
            <xdr:cNvPr id="120" name="Line 24"/>
            <xdr:cNvSpPr>
              <a:spLocks noChangeShapeType="1"/>
            </xdr:cNvSpPr>
          </xdr:nvSpPr>
          <xdr:spPr bwMode="auto">
            <a:xfrm>
              <a:off x="583" y="341"/>
              <a:ext cx="0" cy="40"/>
            </a:xfrm>
            <a:prstGeom prst="line">
              <a:avLst/>
            </a:prstGeom>
            <a:noFill/>
            <a:ln w="3175">
              <a:solidFill>
                <a:srgbClr val="000000"/>
              </a:solidFill>
              <a:round/>
              <a:headEnd/>
              <a:tailEnd type="triangle" w="sm" len="lg"/>
            </a:ln>
          </xdr:spPr>
        </xdr:sp>
        <xdr:sp macro="" textlink="">
          <xdr:nvSpPr>
            <xdr:cNvPr id="121" name="Line 25"/>
            <xdr:cNvSpPr>
              <a:spLocks noChangeShapeType="1"/>
            </xdr:cNvSpPr>
          </xdr:nvSpPr>
          <xdr:spPr bwMode="auto">
            <a:xfrm>
              <a:off x="599" y="341"/>
              <a:ext cx="0" cy="40"/>
            </a:xfrm>
            <a:prstGeom prst="line">
              <a:avLst/>
            </a:prstGeom>
            <a:noFill/>
            <a:ln w="3175">
              <a:solidFill>
                <a:srgbClr val="000000"/>
              </a:solidFill>
              <a:round/>
              <a:headEnd/>
              <a:tailEnd type="triangle" w="sm" len="lg"/>
            </a:ln>
          </xdr:spPr>
        </xdr:sp>
        <xdr:sp macro="" textlink="">
          <xdr:nvSpPr>
            <xdr:cNvPr id="122" name="Line 26"/>
            <xdr:cNvSpPr>
              <a:spLocks noChangeShapeType="1"/>
            </xdr:cNvSpPr>
          </xdr:nvSpPr>
          <xdr:spPr bwMode="auto">
            <a:xfrm>
              <a:off x="615" y="341"/>
              <a:ext cx="0" cy="40"/>
            </a:xfrm>
            <a:prstGeom prst="line">
              <a:avLst/>
            </a:prstGeom>
            <a:noFill/>
            <a:ln w="3175">
              <a:solidFill>
                <a:srgbClr val="000000"/>
              </a:solidFill>
              <a:round/>
              <a:headEnd/>
              <a:tailEnd type="triangle" w="sm" len="lg"/>
            </a:ln>
          </xdr:spPr>
        </xdr:sp>
        <xdr:sp macro="" textlink="">
          <xdr:nvSpPr>
            <xdr:cNvPr id="123" name="Line 27"/>
            <xdr:cNvSpPr>
              <a:spLocks noChangeShapeType="1"/>
            </xdr:cNvSpPr>
          </xdr:nvSpPr>
          <xdr:spPr bwMode="auto">
            <a:xfrm>
              <a:off x="631" y="341"/>
              <a:ext cx="0" cy="40"/>
            </a:xfrm>
            <a:prstGeom prst="line">
              <a:avLst/>
            </a:prstGeom>
            <a:noFill/>
            <a:ln w="3175">
              <a:solidFill>
                <a:srgbClr val="000000"/>
              </a:solidFill>
              <a:round/>
              <a:headEnd/>
              <a:tailEnd type="triangle" w="sm" len="lg"/>
            </a:ln>
          </xdr:spPr>
        </xdr:sp>
        <xdr:sp macro="" textlink="">
          <xdr:nvSpPr>
            <xdr:cNvPr id="124" name="Line 28"/>
            <xdr:cNvSpPr>
              <a:spLocks noChangeShapeType="1"/>
            </xdr:cNvSpPr>
          </xdr:nvSpPr>
          <xdr:spPr bwMode="auto">
            <a:xfrm>
              <a:off x="645" y="341"/>
              <a:ext cx="0" cy="40"/>
            </a:xfrm>
            <a:prstGeom prst="line">
              <a:avLst/>
            </a:prstGeom>
            <a:noFill/>
            <a:ln w="3175">
              <a:solidFill>
                <a:srgbClr val="000000"/>
              </a:solidFill>
              <a:round/>
              <a:headEnd/>
              <a:tailEnd type="triangle" w="sm" len="lg"/>
            </a:ln>
          </xdr:spPr>
        </xdr:sp>
        <xdr:sp macro="" textlink="">
          <xdr:nvSpPr>
            <xdr:cNvPr id="125" name="Line 29"/>
            <xdr:cNvSpPr>
              <a:spLocks noChangeShapeType="1"/>
            </xdr:cNvSpPr>
          </xdr:nvSpPr>
          <xdr:spPr bwMode="auto">
            <a:xfrm>
              <a:off x="661" y="341"/>
              <a:ext cx="0" cy="40"/>
            </a:xfrm>
            <a:prstGeom prst="line">
              <a:avLst/>
            </a:prstGeom>
            <a:noFill/>
            <a:ln w="3175">
              <a:solidFill>
                <a:srgbClr val="000000"/>
              </a:solidFill>
              <a:round/>
              <a:headEnd/>
              <a:tailEnd type="triangle" w="sm" len="lg"/>
            </a:ln>
          </xdr:spPr>
        </xdr:sp>
        <xdr:sp macro="" textlink="">
          <xdr:nvSpPr>
            <xdr:cNvPr id="126" name="Line 30"/>
            <xdr:cNvSpPr>
              <a:spLocks noChangeShapeType="1"/>
            </xdr:cNvSpPr>
          </xdr:nvSpPr>
          <xdr:spPr bwMode="auto">
            <a:xfrm>
              <a:off x="677" y="341"/>
              <a:ext cx="0" cy="40"/>
            </a:xfrm>
            <a:prstGeom prst="line">
              <a:avLst/>
            </a:prstGeom>
            <a:noFill/>
            <a:ln w="3175">
              <a:solidFill>
                <a:srgbClr val="000000"/>
              </a:solidFill>
              <a:round/>
              <a:headEnd/>
              <a:tailEnd type="triangle" w="sm" len="lg"/>
            </a:ln>
          </xdr:spPr>
        </xdr:sp>
        <xdr:sp macro="" textlink="">
          <xdr:nvSpPr>
            <xdr:cNvPr id="127" name="Line 31"/>
            <xdr:cNvSpPr>
              <a:spLocks noChangeShapeType="1"/>
            </xdr:cNvSpPr>
          </xdr:nvSpPr>
          <xdr:spPr bwMode="auto">
            <a:xfrm>
              <a:off x="693" y="341"/>
              <a:ext cx="0" cy="40"/>
            </a:xfrm>
            <a:prstGeom prst="line">
              <a:avLst/>
            </a:prstGeom>
            <a:noFill/>
            <a:ln w="3175">
              <a:solidFill>
                <a:srgbClr val="000000"/>
              </a:solidFill>
              <a:round/>
              <a:headEnd/>
              <a:tailEnd type="triangle" w="sm" len="lg"/>
            </a:ln>
          </xdr:spPr>
        </xdr:sp>
      </xdr:grpSp>
      <xdr:grpSp>
        <xdr:nvGrpSpPr>
          <xdr:cNvPr id="16" name="Group 32"/>
          <xdr:cNvGrpSpPr>
            <a:grpSpLocks/>
          </xdr:cNvGrpSpPr>
        </xdr:nvGrpSpPr>
        <xdr:grpSpPr bwMode="auto">
          <a:xfrm>
            <a:off x="576" y="370"/>
            <a:ext cx="257" cy="156"/>
            <a:chOff x="448" y="402"/>
            <a:chExt cx="257" cy="122"/>
          </a:xfrm>
        </xdr:grpSpPr>
        <xdr:grpSp>
          <xdr:nvGrpSpPr>
            <xdr:cNvPr id="93" name="Group 33"/>
            <xdr:cNvGrpSpPr>
              <a:grpSpLocks/>
            </xdr:cNvGrpSpPr>
          </xdr:nvGrpSpPr>
          <xdr:grpSpPr bwMode="auto">
            <a:xfrm>
              <a:off x="448" y="462"/>
              <a:ext cx="129" cy="62"/>
              <a:chOff x="448" y="462"/>
              <a:chExt cx="129" cy="60"/>
            </a:xfrm>
          </xdr:grpSpPr>
          <xdr:sp macro="" textlink="">
            <xdr:nvSpPr>
              <xdr:cNvPr id="103" name="AutoShape 34"/>
              <xdr:cNvSpPr>
                <a:spLocks noChangeArrowheads="1"/>
              </xdr:cNvSpPr>
            </xdr:nvSpPr>
            <xdr:spPr bwMode="auto">
              <a:xfrm flipV="1">
                <a:off x="448" y="462"/>
                <a:ext cx="129" cy="60"/>
              </a:xfrm>
              <a:prstGeom prst="rtTriangle">
                <a:avLst/>
              </a:prstGeom>
              <a:solidFill>
                <a:srgbClr val="D8D0C8"/>
              </a:solidFill>
              <a:ln w="3175">
                <a:solidFill>
                  <a:srgbClr val="000000"/>
                </a:solidFill>
                <a:miter lim="800000"/>
                <a:headEnd/>
                <a:tailEnd/>
              </a:ln>
            </xdr:spPr>
          </xdr:sp>
          <xdr:sp macro="" textlink="">
            <xdr:nvSpPr>
              <xdr:cNvPr id="104" name="Line 35"/>
              <xdr:cNvSpPr>
                <a:spLocks noChangeShapeType="1"/>
              </xdr:cNvSpPr>
            </xdr:nvSpPr>
            <xdr:spPr bwMode="auto">
              <a:xfrm>
                <a:off x="458" y="463"/>
                <a:ext cx="0" cy="53"/>
              </a:xfrm>
              <a:prstGeom prst="line">
                <a:avLst/>
              </a:prstGeom>
              <a:noFill/>
              <a:ln w="3175">
                <a:solidFill>
                  <a:srgbClr val="000000"/>
                </a:solidFill>
                <a:round/>
                <a:headEnd/>
                <a:tailEnd type="triangle" w="sm" len="lg"/>
              </a:ln>
            </xdr:spPr>
          </xdr:sp>
          <xdr:sp macro="" textlink="">
            <xdr:nvSpPr>
              <xdr:cNvPr id="105" name="Line 36"/>
              <xdr:cNvSpPr>
                <a:spLocks noChangeShapeType="1"/>
              </xdr:cNvSpPr>
            </xdr:nvSpPr>
            <xdr:spPr bwMode="auto">
              <a:xfrm>
                <a:off x="474" y="462"/>
                <a:ext cx="0" cy="49"/>
              </a:xfrm>
              <a:prstGeom prst="line">
                <a:avLst/>
              </a:prstGeom>
              <a:noFill/>
              <a:ln w="3175">
                <a:solidFill>
                  <a:srgbClr val="000000"/>
                </a:solidFill>
                <a:round/>
                <a:headEnd/>
                <a:tailEnd type="triangle" w="sm" len="lg"/>
              </a:ln>
            </xdr:spPr>
          </xdr:sp>
          <xdr:sp macro="" textlink="">
            <xdr:nvSpPr>
              <xdr:cNvPr id="106" name="Line 37"/>
              <xdr:cNvSpPr>
                <a:spLocks noChangeShapeType="1"/>
              </xdr:cNvSpPr>
            </xdr:nvSpPr>
            <xdr:spPr bwMode="auto">
              <a:xfrm>
                <a:off x="490" y="462"/>
                <a:ext cx="0" cy="39"/>
              </a:xfrm>
              <a:prstGeom prst="line">
                <a:avLst/>
              </a:prstGeom>
              <a:noFill/>
              <a:ln w="3175">
                <a:solidFill>
                  <a:srgbClr val="000000"/>
                </a:solidFill>
                <a:round/>
                <a:headEnd/>
                <a:tailEnd type="triangle" w="sm" len="lg"/>
              </a:ln>
            </xdr:spPr>
          </xdr:sp>
          <xdr:sp macro="" textlink="">
            <xdr:nvSpPr>
              <xdr:cNvPr id="107" name="Line 38"/>
              <xdr:cNvSpPr>
                <a:spLocks noChangeShapeType="1"/>
              </xdr:cNvSpPr>
            </xdr:nvSpPr>
            <xdr:spPr bwMode="auto">
              <a:xfrm>
                <a:off x="506" y="462"/>
                <a:ext cx="0" cy="33"/>
              </a:xfrm>
              <a:prstGeom prst="line">
                <a:avLst/>
              </a:prstGeom>
              <a:noFill/>
              <a:ln w="3175">
                <a:solidFill>
                  <a:srgbClr val="000000"/>
                </a:solidFill>
                <a:round/>
                <a:headEnd/>
                <a:tailEnd type="triangle" w="sm" len="lg"/>
              </a:ln>
            </xdr:spPr>
          </xdr:sp>
          <xdr:sp macro="" textlink="">
            <xdr:nvSpPr>
              <xdr:cNvPr id="108" name="Line 39"/>
              <xdr:cNvSpPr>
                <a:spLocks noChangeShapeType="1"/>
              </xdr:cNvSpPr>
            </xdr:nvSpPr>
            <xdr:spPr bwMode="auto">
              <a:xfrm>
                <a:off x="522" y="462"/>
                <a:ext cx="0" cy="26"/>
              </a:xfrm>
              <a:prstGeom prst="line">
                <a:avLst/>
              </a:prstGeom>
              <a:noFill/>
              <a:ln w="3175">
                <a:solidFill>
                  <a:srgbClr val="000000"/>
                </a:solidFill>
                <a:round/>
                <a:headEnd/>
                <a:tailEnd type="triangle" w="sm" len="lg"/>
              </a:ln>
            </xdr:spPr>
          </xdr:sp>
          <xdr:sp macro="" textlink="">
            <xdr:nvSpPr>
              <xdr:cNvPr id="109" name="Line 40"/>
              <xdr:cNvSpPr>
                <a:spLocks noChangeShapeType="1"/>
              </xdr:cNvSpPr>
            </xdr:nvSpPr>
            <xdr:spPr bwMode="auto">
              <a:xfrm>
                <a:off x="538" y="462"/>
                <a:ext cx="0" cy="17"/>
              </a:xfrm>
              <a:prstGeom prst="line">
                <a:avLst/>
              </a:prstGeom>
              <a:noFill/>
              <a:ln w="3175">
                <a:solidFill>
                  <a:srgbClr val="000000"/>
                </a:solidFill>
                <a:round/>
                <a:headEnd/>
                <a:tailEnd type="triangle" w="sm" len="lg"/>
              </a:ln>
            </xdr:spPr>
          </xdr:sp>
          <xdr:sp macro="" textlink="">
            <xdr:nvSpPr>
              <xdr:cNvPr id="110" name="Line 41"/>
              <xdr:cNvSpPr>
                <a:spLocks noChangeShapeType="1"/>
              </xdr:cNvSpPr>
            </xdr:nvSpPr>
            <xdr:spPr bwMode="auto">
              <a:xfrm>
                <a:off x="554" y="462"/>
                <a:ext cx="0" cy="11"/>
              </a:xfrm>
              <a:prstGeom prst="line">
                <a:avLst/>
              </a:prstGeom>
              <a:noFill/>
              <a:ln w="3175">
                <a:solidFill>
                  <a:srgbClr val="000000"/>
                </a:solidFill>
                <a:round/>
                <a:headEnd/>
                <a:tailEnd type="triangle" w="sm" len="lg"/>
              </a:ln>
            </xdr:spPr>
          </xdr:sp>
        </xdr:grpSp>
        <xdr:grpSp>
          <xdr:nvGrpSpPr>
            <xdr:cNvPr id="94" name="Group 42"/>
            <xdr:cNvGrpSpPr>
              <a:grpSpLocks/>
            </xdr:cNvGrpSpPr>
          </xdr:nvGrpSpPr>
          <xdr:grpSpPr bwMode="auto">
            <a:xfrm flipH="1" flipV="1">
              <a:off x="576" y="402"/>
              <a:ext cx="129" cy="60"/>
              <a:chOff x="448" y="462"/>
              <a:chExt cx="129" cy="60"/>
            </a:xfrm>
          </xdr:grpSpPr>
          <xdr:sp macro="" textlink="">
            <xdr:nvSpPr>
              <xdr:cNvPr id="95" name="AutoShape 43"/>
              <xdr:cNvSpPr>
                <a:spLocks noChangeArrowheads="1"/>
              </xdr:cNvSpPr>
            </xdr:nvSpPr>
            <xdr:spPr bwMode="auto">
              <a:xfrm flipV="1">
                <a:off x="448" y="462"/>
                <a:ext cx="129" cy="60"/>
              </a:xfrm>
              <a:prstGeom prst="rtTriangle">
                <a:avLst/>
              </a:prstGeom>
              <a:solidFill>
                <a:srgbClr val="D8D0C8"/>
              </a:solidFill>
              <a:ln w="3175">
                <a:solidFill>
                  <a:srgbClr val="000000"/>
                </a:solidFill>
                <a:miter lim="800000"/>
                <a:headEnd/>
                <a:tailEnd/>
              </a:ln>
            </xdr:spPr>
          </xdr:sp>
          <xdr:sp macro="" textlink="">
            <xdr:nvSpPr>
              <xdr:cNvPr id="96" name="Line 44"/>
              <xdr:cNvSpPr>
                <a:spLocks noChangeShapeType="1"/>
              </xdr:cNvSpPr>
            </xdr:nvSpPr>
            <xdr:spPr bwMode="auto">
              <a:xfrm>
                <a:off x="458" y="463"/>
                <a:ext cx="0" cy="53"/>
              </a:xfrm>
              <a:prstGeom prst="line">
                <a:avLst/>
              </a:prstGeom>
              <a:noFill/>
              <a:ln w="3175">
                <a:solidFill>
                  <a:srgbClr val="000000"/>
                </a:solidFill>
                <a:round/>
                <a:headEnd/>
                <a:tailEnd type="triangle" w="sm" len="lg"/>
              </a:ln>
            </xdr:spPr>
          </xdr:sp>
          <xdr:sp macro="" textlink="">
            <xdr:nvSpPr>
              <xdr:cNvPr id="97" name="Line 45"/>
              <xdr:cNvSpPr>
                <a:spLocks noChangeShapeType="1"/>
              </xdr:cNvSpPr>
            </xdr:nvSpPr>
            <xdr:spPr bwMode="auto">
              <a:xfrm>
                <a:off x="474" y="462"/>
                <a:ext cx="0" cy="49"/>
              </a:xfrm>
              <a:prstGeom prst="line">
                <a:avLst/>
              </a:prstGeom>
              <a:noFill/>
              <a:ln w="3175">
                <a:solidFill>
                  <a:srgbClr val="000000"/>
                </a:solidFill>
                <a:round/>
                <a:headEnd/>
                <a:tailEnd type="triangle" w="sm" len="lg"/>
              </a:ln>
            </xdr:spPr>
          </xdr:sp>
          <xdr:sp macro="" textlink="">
            <xdr:nvSpPr>
              <xdr:cNvPr id="98" name="Line 46"/>
              <xdr:cNvSpPr>
                <a:spLocks noChangeShapeType="1"/>
              </xdr:cNvSpPr>
            </xdr:nvSpPr>
            <xdr:spPr bwMode="auto">
              <a:xfrm>
                <a:off x="490" y="462"/>
                <a:ext cx="0" cy="39"/>
              </a:xfrm>
              <a:prstGeom prst="line">
                <a:avLst/>
              </a:prstGeom>
              <a:noFill/>
              <a:ln w="3175">
                <a:solidFill>
                  <a:srgbClr val="000000"/>
                </a:solidFill>
                <a:round/>
                <a:headEnd/>
                <a:tailEnd type="triangle" w="sm" len="lg"/>
              </a:ln>
            </xdr:spPr>
          </xdr:sp>
          <xdr:sp macro="" textlink="">
            <xdr:nvSpPr>
              <xdr:cNvPr id="99" name="Line 47"/>
              <xdr:cNvSpPr>
                <a:spLocks noChangeShapeType="1"/>
              </xdr:cNvSpPr>
            </xdr:nvSpPr>
            <xdr:spPr bwMode="auto">
              <a:xfrm>
                <a:off x="506" y="462"/>
                <a:ext cx="0" cy="33"/>
              </a:xfrm>
              <a:prstGeom prst="line">
                <a:avLst/>
              </a:prstGeom>
              <a:noFill/>
              <a:ln w="3175">
                <a:solidFill>
                  <a:srgbClr val="000000"/>
                </a:solidFill>
                <a:round/>
                <a:headEnd/>
                <a:tailEnd type="triangle" w="sm" len="lg"/>
              </a:ln>
            </xdr:spPr>
          </xdr:sp>
          <xdr:sp macro="" textlink="">
            <xdr:nvSpPr>
              <xdr:cNvPr id="100" name="Line 48"/>
              <xdr:cNvSpPr>
                <a:spLocks noChangeShapeType="1"/>
              </xdr:cNvSpPr>
            </xdr:nvSpPr>
            <xdr:spPr bwMode="auto">
              <a:xfrm>
                <a:off x="522" y="462"/>
                <a:ext cx="0" cy="26"/>
              </a:xfrm>
              <a:prstGeom prst="line">
                <a:avLst/>
              </a:prstGeom>
              <a:noFill/>
              <a:ln w="3175">
                <a:solidFill>
                  <a:srgbClr val="000000"/>
                </a:solidFill>
                <a:round/>
                <a:headEnd/>
                <a:tailEnd type="triangle" w="sm" len="lg"/>
              </a:ln>
            </xdr:spPr>
          </xdr:sp>
          <xdr:sp macro="" textlink="">
            <xdr:nvSpPr>
              <xdr:cNvPr id="101" name="Line 49"/>
              <xdr:cNvSpPr>
                <a:spLocks noChangeShapeType="1"/>
              </xdr:cNvSpPr>
            </xdr:nvSpPr>
            <xdr:spPr bwMode="auto">
              <a:xfrm>
                <a:off x="538" y="462"/>
                <a:ext cx="0" cy="17"/>
              </a:xfrm>
              <a:prstGeom prst="line">
                <a:avLst/>
              </a:prstGeom>
              <a:noFill/>
              <a:ln w="3175">
                <a:solidFill>
                  <a:srgbClr val="000000"/>
                </a:solidFill>
                <a:round/>
                <a:headEnd/>
                <a:tailEnd type="triangle" w="sm" len="lg"/>
              </a:ln>
            </xdr:spPr>
          </xdr:sp>
          <xdr:sp macro="" textlink="">
            <xdr:nvSpPr>
              <xdr:cNvPr id="102" name="Line 50"/>
              <xdr:cNvSpPr>
                <a:spLocks noChangeShapeType="1"/>
              </xdr:cNvSpPr>
            </xdr:nvSpPr>
            <xdr:spPr bwMode="auto">
              <a:xfrm>
                <a:off x="554" y="462"/>
                <a:ext cx="0" cy="11"/>
              </a:xfrm>
              <a:prstGeom prst="line">
                <a:avLst/>
              </a:prstGeom>
              <a:noFill/>
              <a:ln w="3175">
                <a:solidFill>
                  <a:srgbClr val="000000"/>
                </a:solidFill>
                <a:round/>
                <a:headEnd/>
                <a:tailEnd type="triangle" w="sm" len="lg"/>
              </a:ln>
            </xdr:spPr>
          </xdr:sp>
        </xdr:grpSp>
      </xdr:grpSp>
      <xdr:sp macro="" textlink="">
        <xdr:nvSpPr>
          <xdr:cNvPr id="17" name="Freeform 51"/>
          <xdr:cNvSpPr>
            <a:spLocks/>
          </xdr:cNvSpPr>
        </xdr:nvSpPr>
        <xdr:spPr bwMode="auto">
          <a:xfrm>
            <a:off x="576" y="583"/>
            <a:ext cx="256" cy="166"/>
          </a:xfrm>
          <a:custGeom>
            <a:avLst/>
            <a:gdLst>
              <a:gd name="T0" fmla="*/ 0 w 256"/>
              <a:gd name="T1" fmla="*/ 65 h 164"/>
              <a:gd name="T2" fmla="*/ 0 w 256"/>
              <a:gd name="T3" fmla="*/ 166 h 164"/>
              <a:gd name="T4" fmla="*/ 255 w 256"/>
              <a:gd name="T5" fmla="*/ 0 h 164"/>
              <a:gd name="T6" fmla="*/ 256 w 256"/>
              <a:gd name="T7" fmla="*/ 64 h 164"/>
              <a:gd name="T8" fmla="*/ 0 w 256"/>
              <a:gd name="T9" fmla="*/ 65 h 164"/>
              <a:gd name="T10" fmla="*/ 0 60000 65536"/>
              <a:gd name="T11" fmla="*/ 0 60000 65536"/>
              <a:gd name="T12" fmla="*/ 0 60000 65536"/>
              <a:gd name="T13" fmla="*/ 0 60000 65536"/>
              <a:gd name="T14" fmla="*/ 0 60000 65536"/>
              <a:gd name="T15" fmla="*/ 0 w 256"/>
              <a:gd name="T16" fmla="*/ 0 h 164"/>
              <a:gd name="T17" fmla="*/ 256 w 256"/>
              <a:gd name="T18" fmla="*/ 164 h 164"/>
            </a:gdLst>
            <a:ahLst/>
            <a:cxnLst>
              <a:cxn ang="T10">
                <a:pos x="T0" y="T1"/>
              </a:cxn>
              <a:cxn ang="T11">
                <a:pos x="T2" y="T3"/>
              </a:cxn>
              <a:cxn ang="T12">
                <a:pos x="T4" y="T5"/>
              </a:cxn>
              <a:cxn ang="T13">
                <a:pos x="T6" y="T7"/>
              </a:cxn>
              <a:cxn ang="T14">
                <a:pos x="T8" y="T9"/>
              </a:cxn>
            </a:cxnLst>
            <a:rect l="T15" t="T16" r="T17" b="T18"/>
            <a:pathLst>
              <a:path w="256" h="164">
                <a:moveTo>
                  <a:pt x="0" y="64"/>
                </a:moveTo>
                <a:lnTo>
                  <a:pt x="0" y="164"/>
                </a:lnTo>
                <a:lnTo>
                  <a:pt x="255" y="0"/>
                </a:lnTo>
                <a:lnTo>
                  <a:pt x="256" y="63"/>
                </a:lnTo>
                <a:lnTo>
                  <a:pt x="0" y="64"/>
                </a:lnTo>
                <a:close/>
              </a:path>
            </a:pathLst>
          </a:custGeom>
          <a:solidFill>
            <a:srgbClr val="D8D0C8"/>
          </a:solidFill>
          <a:ln w="9525">
            <a:solidFill>
              <a:srgbClr val="000000"/>
            </a:solidFill>
            <a:round/>
            <a:headEnd/>
            <a:tailEnd/>
          </a:ln>
        </xdr:spPr>
      </xdr:sp>
      <xdr:sp macro="" textlink="">
        <xdr:nvSpPr>
          <xdr:cNvPr id="18" name="Line 52"/>
          <xdr:cNvSpPr>
            <a:spLocks noChangeShapeType="1"/>
          </xdr:cNvSpPr>
        </xdr:nvSpPr>
        <xdr:spPr bwMode="auto">
          <a:xfrm>
            <a:off x="589" y="649"/>
            <a:ext cx="0" cy="93"/>
          </a:xfrm>
          <a:prstGeom prst="line">
            <a:avLst/>
          </a:prstGeom>
          <a:noFill/>
          <a:ln w="3175">
            <a:solidFill>
              <a:srgbClr val="000000"/>
            </a:solidFill>
            <a:round/>
            <a:headEnd/>
            <a:tailEnd type="triangle" w="sm" len="lg"/>
          </a:ln>
        </xdr:spPr>
      </xdr:sp>
      <xdr:sp macro="" textlink="">
        <xdr:nvSpPr>
          <xdr:cNvPr id="19" name="Line 53"/>
          <xdr:cNvSpPr>
            <a:spLocks noChangeShapeType="1"/>
          </xdr:cNvSpPr>
        </xdr:nvSpPr>
        <xdr:spPr bwMode="auto">
          <a:xfrm>
            <a:off x="605" y="649"/>
            <a:ext cx="0" cy="81"/>
          </a:xfrm>
          <a:prstGeom prst="line">
            <a:avLst/>
          </a:prstGeom>
          <a:noFill/>
          <a:ln w="3175">
            <a:solidFill>
              <a:srgbClr val="000000"/>
            </a:solidFill>
            <a:round/>
            <a:headEnd/>
            <a:tailEnd type="triangle" w="sm" len="lg"/>
          </a:ln>
        </xdr:spPr>
      </xdr:sp>
      <xdr:sp macro="" textlink="">
        <xdr:nvSpPr>
          <xdr:cNvPr id="20" name="Line 54"/>
          <xdr:cNvSpPr>
            <a:spLocks noChangeShapeType="1"/>
          </xdr:cNvSpPr>
        </xdr:nvSpPr>
        <xdr:spPr bwMode="auto">
          <a:xfrm>
            <a:off x="621" y="649"/>
            <a:ext cx="0" cy="71"/>
          </a:xfrm>
          <a:prstGeom prst="line">
            <a:avLst/>
          </a:prstGeom>
          <a:noFill/>
          <a:ln w="3175">
            <a:solidFill>
              <a:srgbClr val="000000"/>
            </a:solidFill>
            <a:round/>
            <a:headEnd/>
            <a:tailEnd type="triangle" w="sm" len="lg"/>
          </a:ln>
        </xdr:spPr>
      </xdr:sp>
      <xdr:sp macro="" textlink="">
        <xdr:nvSpPr>
          <xdr:cNvPr id="21" name="Line 55"/>
          <xdr:cNvSpPr>
            <a:spLocks noChangeShapeType="1"/>
          </xdr:cNvSpPr>
        </xdr:nvSpPr>
        <xdr:spPr bwMode="auto">
          <a:xfrm>
            <a:off x="637" y="649"/>
            <a:ext cx="0" cy="59"/>
          </a:xfrm>
          <a:prstGeom prst="line">
            <a:avLst/>
          </a:prstGeom>
          <a:noFill/>
          <a:ln w="3175">
            <a:solidFill>
              <a:srgbClr val="000000"/>
            </a:solidFill>
            <a:round/>
            <a:headEnd/>
            <a:tailEnd type="triangle" w="sm" len="lg"/>
          </a:ln>
        </xdr:spPr>
      </xdr:sp>
      <xdr:sp macro="" textlink="">
        <xdr:nvSpPr>
          <xdr:cNvPr id="22" name="Line 56"/>
          <xdr:cNvSpPr>
            <a:spLocks noChangeShapeType="1"/>
          </xdr:cNvSpPr>
        </xdr:nvSpPr>
        <xdr:spPr bwMode="auto">
          <a:xfrm>
            <a:off x="653" y="649"/>
            <a:ext cx="0" cy="49"/>
          </a:xfrm>
          <a:prstGeom prst="line">
            <a:avLst/>
          </a:prstGeom>
          <a:noFill/>
          <a:ln w="3175">
            <a:solidFill>
              <a:srgbClr val="000000"/>
            </a:solidFill>
            <a:round/>
            <a:headEnd/>
            <a:tailEnd type="triangle" w="sm" len="lg"/>
          </a:ln>
        </xdr:spPr>
      </xdr:sp>
      <xdr:sp macro="" textlink="">
        <xdr:nvSpPr>
          <xdr:cNvPr id="23" name="Line 57"/>
          <xdr:cNvSpPr>
            <a:spLocks noChangeShapeType="1"/>
          </xdr:cNvSpPr>
        </xdr:nvSpPr>
        <xdr:spPr bwMode="auto">
          <a:xfrm>
            <a:off x="669" y="648"/>
            <a:ext cx="0" cy="39"/>
          </a:xfrm>
          <a:prstGeom prst="line">
            <a:avLst/>
          </a:prstGeom>
          <a:noFill/>
          <a:ln w="3175">
            <a:solidFill>
              <a:srgbClr val="000000"/>
            </a:solidFill>
            <a:round/>
            <a:headEnd/>
            <a:tailEnd type="triangle" w="sm" len="lg"/>
          </a:ln>
        </xdr:spPr>
      </xdr:sp>
      <xdr:sp macro="" textlink="">
        <xdr:nvSpPr>
          <xdr:cNvPr id="24" name="Line 58"/>
          <xdr:cNvSpPr>
            <a:spLocks noChangeShapeType="1"/>
          </xdr:cNvSpPr>
        </xdr:nvSpPr>
        <xdr:spPr bwMode="auto">
          <a:xfrm>
            <a:off x="685" y="648"/>
            <a:ext cx="0" cy="30"/>
          </a:xfrm>
          <a:prstGeom prst="line">
            <a:avLst/>
          </a:prstGeom>
          <a:noFill/>
          <a:ln w="3175">
            <a:solidFill>
              <a:srgbClr val="000000"/>
            </a:solidFill>
            <a:round/>
            <a:headEnd/>
            <a:tailEnd type="triangle" w="sm" len="lg"/>
          </a:ln>
        </xdr:spPr>
      </xdr:sp>
      <xdr:sp macro="" textlink="">
        <xdr:nvSpPr>
          <xdr:cNvPr id="25" name="Line 59"/>
          <xdr:cNvSpPr>
            <a:spLocks noChangeShapeType="1"/>
          </xdr:cNvSpPr>
        </xdr:nvSpPr>
        <xdr:spPr bwMode="auto">
          <a:xfrm>
            <a:off x="701" y="648"/>
            <a:ext cx="0" cy="18"/>
          </a:xfrm>
          <a:prstGeom prst="line">
            <a:avLst/>
          </a:prstGeom>
          <a:noFill/>
          <a:ln w="3175">
            <a:solidFill>
              <a:srgbClr val="000000"/>
            </a:solidFill>
            <a:round/>
            <a:headEnd/>
            <a:tailEnd type="triangle" w="sm" len="lg"/>
          </a:ln>
        </xdr:spPr>
      </xdr:sp>
      <xdr:sp macro="" textlink="">
        <xdr:nvSpPr>
          <xdr:cNvPr id="26" name="Line 60"/>
          <xdr:cNvSpPr>
            <a:spLocks noChangeShapeType="1"/>
          </xdr:cNvSpPr>
        </xdr:nvSpPr>
        <xdr:spPr bwMode="auto">
          <a:xfrm>
            <a:off x="717" y="648"/>
            <a:ext cx="0" cy="8"/>
          </a:xfrm>
          <a:prstGeom prst="line">
            <a:avLst/>
          </a:prstGeom>
          <a:noFill/>
          <a:ln w="3175">
            <a:solidFill>
              <a:srgbClr val="000000"/>
            </a:solidFill>
            <a:round/>
            <a:headEnd/>
            <a:tailEnd type="triangle" w="sm" len="lg"/>
          </a:ln>
        </xdr:spPr>
      </xdr:sp>
      <xdr:sp macro="" textlink="">
        <xdr:nvSpPr>
          <xdr:cNvPr id="27" name="Line 61"/>
          <xdr:cNvSpPr>
            <a:spLocks noChangeShapeType="1"/>
          </xdr:cNvSpPr>
        </xdr:nvSpPr>
        <xdr:spPr bwMode="auto">
          <a:xfrm flipV="1">
            <a:off x="749" y="636"/>
            <a:ext cx="0" cy="11"/>
          </a:xfrm>
          <a:prstGeom prst="line">
            <a:avLst/>
          </a:prstGeom>
          <a:noFill/>
          <a:ln w="3175">
            <a:solidFill>
              <a:srgbClr val="000000"/>
            </a:solidFill>
            <a:round/>
            <a:headEnd/>
            <a:tailEnd type="triangle" w="sm" len="lg"/>
          </a:ln>
        </xdr:spPr>
      </xdr:sp>
      <xdr:sp macro="" textlink="">
        <xdr:nvSpPr>
          <xdr:cNvPr id="28" name="Line 62"/>
          <xdr:cNvSpPr>
            <a:spLocks noChangeShapeType="1"/>
          </xdr:cNvSpPr>
        </xdr:nvSpPr>
        <xdr:spPr bwMode="auto">
          <a:xfrm flipV="1">
            <a:off x="765" y="624"/>
            <a:ext cx="0" cy="22"/>
          </a:xfrm>
          <a:prstGeom prst="line">
            <a:avLst/>
          </a:prstGeom>
          <a:noFill/>
          <a:ln w="3175">
            <a:solidFill>
              <a:srgbClr val="000000"/>
            </a:solidFill>
            <a:round/>
            <a:headEnd/>
            <a:tailEnd type="triangle" w="sm" len="lg"/>
          </a:ln>
        </xdr:spPr>
      </xdr:sp>
      <xdr:sp macro="" textlink="">
        <xdr:nvSpPr>
          <xdr:cNvPr id="29" name="Line 63"/>
          <xdr:cNvSpPr>
            <a:spLocks noChangeShapeType="1"/>
          </xdr:cNvSpPr>
        </xdr:nvSpPr>
        <xdr:spPr bwMode="auto">
          <a:xfrm flipV="1">
            <a:off x="823" y="588"/>
            <a:ext cx="0" cy="59"/>
          </a:xfrm>
          <a:prstGeom prst="line">
            <a:avLst/>
          </a:prstGeom>
          <a:noFill/>
          <a:ln w="3175">
            <a:solidFill>
              <a:srgbClr val="000000"/>
            </a:solidFill>
            <a:round/>
            <a:headEnd/>
            <a:tailEnd type="triangle" w="sm" len="lg"/>
          </a:ln>
        </xdr:spPr>
      </xdr:sp>
      <xdr:sp macro="" textlink="">
        <xdr:nvSpPr>
          <xdr:cNvPr id="30" name="Line 64"/>
          <xdr:cNvSpPr>
            <a:spLocks noChangeShapeType="1"/>
          </xdr:cNvSpPr>
        </xdr:nvSpPr>
        <xdr:spPr bwMode="auto">
          <a:xfrm flipV="1">
            <a:off x="812" y="596"/>
            <a:ext cx="0" cy="51"/>
          </a:xfrm>
          <a:prstGeom prst="line">
            <a:avLst/>
          </a:prstGeom>
          <a:noFill/>
          <a:ln w="3175">
            <a:solidFill>
              <a:srgbClr val="000000"/>
            </a:solidFill>
            <a:round/>
            <a:headEnd/>
            <a:tailEnd type="triangle" w="sm" len="lg"/>
          </a:ln>
        </xdr:spPr>
      </xdr:sp>
      <xdr:sp macro="" textlink="">
        <xdr:nvSpPr>
          <xdr:cNvPr id="31" name="Line 65"/>
          <xdr:cNvSpPr>
            <a:spLocks noChangeShapeType="1"/>
          </xdr:cNvSpPr>
        </xdr:nvSpPr>
        <xdr:spPr bwMode="auto">
          <a:xfrm>
            <a:off x="732" y="649"/>
            <a:ext cx="0" cy="60"/>
          </a:xfrm>
          <a:prstGeom prst="line">
            <a:avLst/>
          </a:prstGeom>
          <a:noFill/>
          <a:ln w="9525">
            <a:solidFill>
              <a:srgbClr val="000000"/>
            </a:solidFill>
            <a:round/>
            <a:headEnd/>
            <a:tailEnd/>
          </a:ln>
        </xdr:spPr>
      </xdr:sp>
      <xdr:sp macro="" textlink="">
        <xdr:nvSpPr>
          <xdr:cNvPr id="32" name="Line 66"/>
          <xdr:cNvSpPr>
            <a:spLocks noChangeShapeType="1"/>
          </xdr:cNvSpPr>
        </xdr:nvSpPr>
        <xdr:spPr bwMode="auto">
          <a:xfrm>
            <a:off x="832" y="652"/>
            <a:ext cx="0" cy="60"/>
          </a:xfrm>
          <a:prstGeom prst="line">
            <a:avLst/>
          </a:prstGeom>
          <a:noFill/>
          <a:ln w="9525">
            <a:solidFill>
              <a:srgbClr val="000000"/>
            </a:solidFill>
            <a:round/>
            <a:headEnd/>
            <a:tailEnd/>
          </a:ln>
        </xdr:spPr>
      </xdr:sp>
      <xdr:sp macro="" textlink="">
        <xdr:nvSpPr>
          <xdr:cNvPr id="33" name="Text Box 67"/>
          <xdr:cNvSpPr txBox="1">
            <a:spLocks noChangeArrowheads="1"/>
          </xdr:cNvSpPr>
        </xdr:nvSpPr>
        <xdr:spPr bwMode="auto">
          <a:xfrm>
            <a:off x="775" y="688"/>
            <a:ext cx="11" cy="26"/>
          </a:xfrm>
          <a:prstGeom prst="rect">
            <a:avLst/>
          </a:prstGeom>
          <a:solidFill>
            <a:srgbClr val="FFFFFF"/>
          </a:solidFill>
          <a:ln w="9525">
            <a:noFill/>
            <a:miter lim="800000"/>
            <a:headEnd/>
            <a:tailEnd/>
          </a:ln>
        </xdr:spPr>
        <xdr:txBody>
          <a:bodyPr wrap="none" lIns="18288" tIns="32004" rIns="18288" bIns="32004" anchor="ctr" upright="1">
            <a:spAutoFit/>
          </a:bodyPr>
          <a:lstStyle/>
          <a:p>
            <a:pPr algn="ctr" rtl="0">
              <a:defRPr sz="1000"/>
            </a:pPr>
            <a:r>
              <a:rPr lang="en-US" sz="1000" b="1" i="0" u="none" strike="noStrike" baseline="0">
                <a:solidFill>
                  <a:srgbClr val="000000"/>
                </a:solidFill>
                <a:latin typeface="Trebuchet MS"/>
              </a:rPr>
              <a:t>a</a:t>
            </a:r>
          </a:p>
        </xdr:txBody>
      </xdr:sp>
      <xdr:sp macro="" textlink="">
        <xdr:nvSpPr>
          <xdr:cNvPr id="34" name="Line 68"/>
          <xdr:cNvSpPr>
            <a:spLocks noChangeShapeType="1"/>
          </xdr:cNvSpPr>
        </xdr:nvSpPr>
        <xdr:spPr bwMode="auto">
          <a:xfrm flipV="1">
            <a:off x="575" y="565"/>
            <a:ext cx="0" cy="79"/>
          </a:xfrm>
          <a:prstGeom prst="line">
            <a:avLst/>
          </a:prstGeom>
          <a:noFill/>
          <a:ln w="3175">
            <a:solidFill>
              <a:srgbClr val="000000"/>
            </a:solidFill>
            <a:round/>
            <a:headEnd/>
            <a:tailEnd type="triangle" w="med" len="lg"/>
          </a:ln>
        </xdr:spPr>
      </xdr:sp>
      <xdr:sp macro="" textlink="">
        <xdr:nvSpPr>
          <xdr:cNvPr id="35" name="Freeform 69"/>
          <xdr:cNvSpPr>
            <a:spLocks/>
          </xdr:cNvSpPr>
        </xdr:nvSpPr>
        <xdr:spPr bwMode="auto">
          <a:xfrm>
            <a:off x="735" y="578"/>
            <a:ext cx="55" cy="32"/>
          </a:xfrm>
          <a:custGeom>
            <a:avLst/>
            <a:gdLst>
              <a:gd name="T0" fmla="*/ 0 w 55"/>
              <a:gd name="T1" fmla="*/ 0 h 30"/>
              <a:gd name="T2" fmla="*/ 14 w 55"/>
              <a:gd name="T3" fmla="*/ 11 h 30"/>
              <a:gd name="T4" fmla="*/ 14 w 55"/>
              <a:gd name="T5" fmla="*/ 28 h 30"/>
              <a:gd name="T6" fmla="*/ 44 w 55"/>
              <a:gd name="T7" fmla="*/ 17 h 30"/>
              <a:gd name="T8" fmla="*/ 55 w 55"/>
              <a:gd name="T9" fmla="*/ 32 h 30"/>
              <a:gd name="T10" fmla="*/ 0 60000 65536"/>
              <a:gd name="T11" fmla="*/ 0 60000 65536"/>
              <a:gd name="T12" fmla="*/ 0 60000 65536"/>
              <a:gd name="T13" fmla="*/ 0 60000 65536"/>
              <a:gd name="T14" fmla="*/ 0 60000 65536"/>
              <a:gd name="T15" fmla="*/ 0 w 55"/>
              <a:gd name="T16" fmla="*/ 0 h 30"/>
              <a:gd name="T17" fmla="*/ 55 w 55"/>
              <a:gd name="T18" fmla="*/ 30 h 30"/>
            </a:gdLst>
            <a:ahLst/>
            <a:cxnLst>
              <a:cxn ang="T10">
                <a:pos x="T0" y="T1"/>
              </a:cxn>
              <a:cxn ang="T11">
                <a:pos x="T2" y="T3"/>
              </a:cxn>
              <a:cxn ang="T12">
                <a:pos x="T4" y="T5"/>
              </a:cxn>
              <a:cxn ang="T13">
                <a:pos x="T6" y="T7"/>
              </a:cxn>
              <a:cxn ang="T14">
                <a:pos x="T8" y="T9"/>
              </a:cxn>
            </a:cxnLst>
            <a:rect l="T15" t="T16" r="T17" b="T18"/>
            <a:pathLst>
              <a:path w="55" h="30">
                <a:moveTo>
                  <a:pt x="0" y="0"/>
                </a:moveTo>
                <a:cubicBezTo>
                  <a:pt x="5" y="2"/>
                  <a:pt x="12" y="6"/>
                  <a:pt x="14" y="10"/>
                </a:cubicBezTo>
                <a:cubicBezTo>
                  <a:pt x="16" y="14"/>
                  <a:pt x="9" y="25"/>
                  <a:pt x="14" y="26"/>
                </a:cubicBezTo>
                <a:cubicBezTo>
                  <a:pt x="19" y="27"/>
                  <a:pt x="37" y="15"/>
                  <a:pt x="44" y="16"/>
                </a:cubicBezTo>
                <a:cubicBezTo>
                  <a:pt x="51" y="17"/>
                  <a:pt x="53" y="27"/>
                  <a:pt x="55" y="30"/>
                </a:cubicBezTo>
              </a:path>
            </a:pathLst>
          </a:custGeom>
          <a:noFill/>
          <a:ln w="3175" cap="flat" cmpd="sng">
            <a:solidFill>
              <a:srgbClr val="000000"/>
            </a:solidFill>
            <a:prstDash val="solid"/>
            <a:round/>
            <a:headEnd type="none" w="med" len="med"/>
            <a:tailEnd type="triangle" w="med" len="lg"/>
          </a:ln>
        </xdr:spPr>
      </xdr:sp>
      <xdr:sp macro="" textlink="">
        <xdr:nvSpPr>
          <xdr:cNvPr id="36" name="Line 70"/>
          <xdr:cNvSpPr>
            <a:spLocks noChangeShapeType="1"/>
          </xdr:cNvSpPr>
        </xdr:nvSpPr>
        <xdr:spPr bwMode="auto">
          <a:xfrm>
            <a:off x="539" y="908"/>
            <a:ext cx="328" cy="0"/>
          </a:xfrm>
          <a:prstGeom prst="line">
            <a:avLst/>
          </a:prstGeom>
          <a:noFill/>
          <a:ln w="3175">
            <a:solidFill>
              <a:srgbClr val="000000"/>
            </a:solidFill>
            <a:round/>
            <a:headEnd/>
            <a:tailEnd type="triangle" w="med" len="lg"/>
          </a:ln>
        </xdr:spPr>
      </xdr:sp>
      <xdr:sp macro="" textlink="">
        <xdr:nvSpPr>
          <xdr:cNvPr id="37" name="Line 71"/>
          <xdr:cNvSpPr>
            <a:spLocks noChangeShapeType="1"/>
          </xdr:cNvSpPr>
        </xdr:nvSpPr>
        <xdr:spPr bwMode="auto">
          <a:xfrm>
            <a:off x="732" y="711"/>
            <a:ext cx="0" cy="253"/>
          </a:xfrm>
          <a:prstGeom prst="line">
            <a:avLst/>
          </a:prstGeom>
          <a:noFill/>
          <a:ln w="3175">
            <a:solidFill>
              <a:srgbClr val="000000"/>
            </a:solidFill>
            <a:prstDash val="dash"/>
            <a:round/>
            <a:headEnd/>
            <a:tailEnd/>
          </a:ln>
        </xdr:spPr>
      </xdr:sp>
      <xdr:sp macro="" textlink="">
        <xdr:nvSpPr>
          <xdr:cNvPr id="38" name="Line 72"/>
          <xdr:cNvSpPr>
            <a:spLocks noChangeShapeType="1"/>
          </xdr:cNvSpPr>
        </xdr:nvSpPr>
        <xdr:spPr bwMode="auto">
          <a:xfrm>
            <a:off x="832" y="717"/>
            <a:ext cx="0" cy="191"/>
          </a:xfrm>
          <a:prstGeom prst="line">
            <a:avLst/>
          </a:prstGeom>
          <a:noFill/>
          <a:ln w="3175">
            <a:solidFill>
              <a:srgbClr val="000000"/>
            </a:solidFill>
            <a:prstDash val="lgDash"/>
            <a:round/>
            <a:headEnd/>
            <a:tailEnd/>
          </a:ln>
        </xdr:spPr>
      </xdr:sp>
      <xdr:sp macro="" textlink="">
        <xdr:nvSpPr>
          <xdr:cNvPr id="39" name="Line 73"/>
          <xdr:cNvSpPr>
            <a:spLocks noChangeShapeType="1"/>
          </xdr:cNvSpPr>
        </xdr:nvSpPr>
        <xdr:spPr bwMode="auto">
          <a:xfrm>
            <a:off x="576" y="754"/>
            <a:ext cx="0" cy="154"/>
          </a:xfrm>
          <a:prstGeom prst="line">
            <a:avLst/>
          </a:prstGeom>
          <a:noFill/>
          <a:ln w="3175">
            <a:solidFill>
              <a:srgbClr val="000000"/>
            </a:solidFill>
            <a:prstDash val="lgDash"/>
            <a:round/>
            <a:headEnd/>
            <a:tailEnd/>
          </a:ln>
        </xdr:spPr>
      </xdr:sp>
      <xdr:sp macro="" textlink="">
        <xdr:nvSpPr>
          <xdr:cNvPr id="40" name="Line 74"/>
          <xdr:cNvSpPr>
            <a:spLocks noChangeShapeType="1"/>
          </xdr:cNvSpPr>
        </xdr:nvSpPr>
        <xdr:spPr bwMode="auto">
          <a:xfrm flipV="1">
            <a:off x="778" y="619"/>
            <a:ext cx="0" cy="28"/>
          </a:xfrm>
          <a:prstGeom prst="line">
            <a:avLst/>
          </a:prstGeom>
          <a:noFill/>
          <a:ln w="3175">
            <a:solidFill>
              <a:srgbClr val="000000"/>
            </a:solidFill>
            <a:round/>
            <a:headEnd/>
            <a:tailEnd type="triangle" w="sm" len="lg"/>
          </a:ln>
        </xdr:spPr>
      </xdr:sp>
      <xdr:sp macro="" textlink="">
        <xdr:nvSpPr>
          <xdr:cNvPr id="41" name="Line 75"/>
          <xdr:cNvSpPr>
            <a:spLocks noChangeShapeType="1"/>
          </xdr:cNvSpPr>
        </xdr:nvSpPr>
        <xdr:spPr bwMode="auto">
          <a:xfrm flipV="1">
            <a:off x="790" y="611"/>
            <a:ext cx="0" cy="35"/>
          </a:xfrm>
          <a:prstGeom prst="line">
            <a:avLst/>
          </a:prstGeom>
          <a:noFill/>
          <a:ln w="3175">
            <a:solidFill>
              <a:srgbClr val="000000"/>
            </a:solidFill>
            <a:round/>
            <a:headEnd/>
            <a:tailEnd type="triangle" w="sm" len="lg"/>
          </a:ln>
        </xdr:spPr>
      </xdr:sp>
      <xdr:sp macro="" textlink="">
        <xdr:nvSpPr>
          <xdr:cNvPr id="42" name="Line 76"/>
          <xdr:cNvSpPr>
            <a:spLocks noChangeShapeType="1"/>
          </xdr:cNvSpPr>
        </xdr:nvSpPr>
        <xdr:spPr bwMode="auto">
          <a:xfrm flipV="1">
            <a:off x="800" y="603"/>
            <a:ext cx="0" cy="44"/>
          </a:xfrm>
          <a:prstGeom prst="line">
            <a:avLst/>
          </a:prstGeom>
          <a:noFill/>
          <a:ln w="3175">
            <a:solidFill>
              <a:srgbClr val="000000"/>
            </a:solidFill>
            <a:round/>
            <a:headEnd/>
            <a:tailEnd type="triangle" w="sm" len="lg"/>
          </a:ln>
        </xdr:spPr>
      </xdr:sp>
      <xdr:sp macro="" textlink="">
        <xdr:nvSpPr>
          <xdr:cNvPr id="43" name="Line 77"/>
          <xdr:cNvSpPr>
            <a:spLocks noChangeShapeType="1"/>
          </xdr:cNvSpPr>
        </xdr:nvSpPr>
        <xdr:spPr bwMode="auto">
          <a:xfrm flipV="1">
            <a:off x="741" y="908"/>
            <a:ext cx="0" cy="51"/>
          </a:xfrm>
          <a:prstGeom prst="line">
            <a:avLst/>
          </a:prstGeom>
          <a:noFill/>
          <a:ln w="3175">
            <a:solidFill>
              <a:srgbClr val="000000"/>
            </a:solidFill>
            <a:round/>
            <a:headEnd/>
            <a:tailEnd type="triangle" w="sm" len="lg"/>
          </a:ln>
        </xdr:spPr>
      </xdr:sp>
      <xdr:sp macro="" textlink="">
        <xdr:nvSpPr>
          <xdr:cNvPr id="44" name="Line 78"/>
          <xdr:cNvSpPr>
            <a:spLocks noChangeShapeType="1"/>
          </xdr:cNvSpPr>
        </xdr:nvSpPr>
        <xdr:spPr bwMode="auto">
          <a:xfrm flipV="1">
            <a:off x="757" y="908"/>
            <a:ext cx="0" cy="45"/>
          </a:xfrm>
          <a:prstGeom prst="line">
            <a:avLst/>
          </a:prstGeom>
          <a:noFill/>
          <a:ln w="3175">
            <a:solidFill>
              <a:srgbClr val="000000"/>
            </a:solidFill>
            <a:round/>
            <a:headEnd/>
            <a:tailEnd type="triangle" w="sm" len="lg"/>
          </a:ln>
        </xdr:spPr>
      </xdr:sp>
      <xdr:sp macro="" textlink="">
        <xdr:nvSpPr>
          <xdr:cNvPr id="45" name="Line 79"/>
          <xdr:cNvSpPr>
            <a:spLocks noChangeShapeType="1"/>
          </xdr:cNvSpPr>
        </xdr:nvSpPr>
        <xdr:spPr bwMode="auto">
          <a:xfrm flipV="1">
            <a:off x="773" y="908"/>
            <a:ext cx="0" cy="37"/>
          </a:xfrm>
          <a:prstGeom prst="line">
            <a:avLst/>
          </a:prstGeom>
          <a:noFill/>
          <a:ln w="3175">
            <a:solidFill>
              <a:srgbClr val="000000"/>
            </a:solidFill>
            <a:round/>
            <a:headEnd/>
            <a:tailEnd type="triangle" w="sm" len="lg"/>
          </a:ln>
        </xdr:spPr>
      </xdr:sp>
      <xdr:sp macro="" textlink="">
        <xdr:nvSpPr>
          <xdr:cNvPr id="46" name="Line 80"/>
          <xdr:cNvSpPr>
            <a:spLocks noChangeShapeType="1"/>
          </xdr:cNvSpPr>
        </xdr:nvSpPr>
        <xdr:spPr bwMode="auto">
          <a:xfrm flipV="1">
            <a:off x="789" y="908"/>
            <a:ext cx="0" cy="28"/>
          </a:xfrm>
          <a:prstGeom prst="line">
            <a:avLst/>
          </a:prstGeom>
          <a:noFill/>
          <a:ln w="3175">
            <a:solidFill>
              <a:srgbClr val="000000"/>
            </a:solidFill>
            <a:round/>
            <a:headEnd/>
            <a:tailEnd type="triangle" w="sm" len="lg"/>
          </a:ln>
        </xdr:spPr>
      </xdr:sp>
      <xdr:sp macro="" textlink="">
        <xdr:nvSpPr>
          <xdr:cNvPr id="47" name="Line 81"/>
          <xdr:cNvSpPr>
            <a:spLocks noChangeShapeType="1"/>
          </xdr:cNvSpPr>
        </xdr:nvSpPr>
        <xdr:spPr bwMode="auto">
          <a:xfrm flipV="1">
            <a:off x="805" y="908"/>
            <a:ext cx="0" cy="18"/>
          </a:xfrm>
          <a:prstGeom prst="line">
            <a:avLst/>
          </a:prstGeom>
          <a:noFill/>
          <a:ln w="3175">
            <a:solidFill>
              <a:srgbClr val="000000"/>
            </a:solidFill>
            <a:round/>
            <a:headEnd/>
            <a:tailEnd type="triangle" w="sm" len="lg"/>
          </a:ln>
        </xdr:spPr>
      </xdr:sp>
      <xdr:sp macro="" textlink="">
        <xdr:nvSpPr>
          <xdr:cNvPr id="48" name="Line 82"/>
          <xdr:cNvSpPr>
            <a:spLocks noChangeShapeType="1"/>
          </xdr:cNvSpPr>
        </xdr:nvSpPr>
        <xdr:spPr bwMode="auto">
          <a:xfrm flipV="1">
            <a:off x="821" y="907"/>
            <a:ext cx="0" cy="9"/>
          </a:xfrm>
          <a:prstGeom prst="line">
            <a:avLst/>
          </a:prstGeom>
          <a:noFill/>
          <a:ln w="3175">
            <a:solidFill>
              <a:srgbClr val="000000"/>
            </a:solidFill>
            <a:round/>
            <a:headEnd/>
            <a:tailEnd type="triangle" w="sm" len="lg"/>
          </a:ln>
        </xdr:spPr>
      </xdr:sp>
      <xdr:sp macro="" textlink="">
        <xdr:nvSpPr>
          <xdr:cNvPr id="49" name="Line 83"/>
          <xdr:cNvSpPr>
            <a:spLocks noChangeShapeType="1"/>
          </xdr:cNvSpPr>
        </xdr:nvSpPr>
        <xdr:spPr bwMode="auto">
          <a:xfrm flipV="1">
            <a:off x="675" y="908"/>
            <a:ext cx="0" cy="33"/>
          </a:xfrm>
          <a:prstGeom prst="line">
            <a:avLst/>
          </a:prstGeom>
          <a:noFill/>
          <a:ln w="3175">
            <a:solidFill>
              <a:srgbClr val="000000"/>
            </a:solidFill>
            <a:round/>
            <a:headEnd/>
            <a:tailEnd type="triangle" w="sm" len="lg"/>
          </a:ln>
        </xdr:spPr>
      </xdr:sp>
      <xdr:sp macro="" textlink="">
        <xdr:nvSpPr>
          <xdr:cNvPr id="50" name="Line 84"/>
          <xdr:cNvSpPr>
            <a:spLocks noChangeShapeType="1"/>
          </xdr:cNvSpPr>
        </xdr:nvSpPr>
        <xdr:spPr bwMode="auto">
          <a:xfrm flipV="1">
            <a:off x="691" y="908"/>
            <a:ext cx="0" cy="41"/>
          </a:xfrm>
          <a:prstGeom prst="line">
            <a:avLst/>
          </a:prstGeom>
          <a:noFill/>
          <a:ln w="3175">
            <a:solidFill>
              <a:srgbClr val="000000"/>
            </a:solidFill>
            <a:round/>
            <a:headEnd/>
            <a:tailEnd type="triangle" w="sm" len="lg"/>
          </a:ln>
        </xdr:spPr>
      </xdr:sp>
      <xdr:sp macro="" textlink="">
        <xdr:nvSpPr>
          <xdr:cNvPr id="51" name="Line 85"/>
          <xdr:cNvSpPr>
            <a:spLocks noChangeShapeType="1"/>
          </xdr:cNvSpPr>
        </xdr:nvSpPr>
        <xdr:spPr bwMode="auto">
          <a:xfrm flipV="1">
            <a:off x="707" y="908"/>
            <a:ext cx="0" cy="46"/>
          </a:xfrm>
          <a:prstGeom prst="line">
            <a:avLst/>
          </a:prstGeom>
          <a:noFill/>
          <a:ln w="3175">
            <a:solidFill>
              <a:srgbClr val="000000"/>
            </a:solidFill>
            <a:round/>
            <a:headEnd/>
            <a:tailEnd type="triangle" w="sm" len="lg"/>
          </a:ln>
        </xdr:spPr>
      </xdr:sp>
      <xdr:sp macro="" textlink="">
        <xdr:nvSpPr>
          <xdr:cNvPr id="52" name="Line 86"/>
          <xdr:cNvSpPr>
            <a:spLocks noChangeShapeType="1"/>
          </xdr:cNvSpPr>
        </xdr:nvSpPr>
        <xdr:spPr bwMode="auto">
          <a:xfrm flipH="1" flipV="1">
            <a:off x="723" y="907"/>
            <a:ext cx="1" cy="52"/>
          </a:xfrm>
          <a:prstGeom prst="line">
            <a:avLst/>
          </a:prstGeom>
          <a:noFill/>
          <a:ln w="3175">
            <a:solidFill>
              <a:srgbClr val="000000"/>
            </a:solidFill>
            <a:round/>
            <a:headEnd/>
            <a:tailEnd type="triangle" w="sm" len="lg"/>
          </a:ln>
        </xdr:spPr>
      </xdr:sp>
      <xdr:sp macro="" textlink="">
        <xdr:nvSpPr>
          <xdr:cNvPr id="53" name="Line 87"/>
          <xdr:cNvSpPr>
            <a:spLocks noChangeShapeType="1"/>
          </xdr:cNvSpPr>
        </xdr:nvSpPr>
        <xdr:spPr bwMode="auto">
          <a:xfrm>
            <a:off x="596" y="884"/>
            <a:ext cx="0" cy="23"/>
          </a:xfrm>
          <a:prstGeom prst="line">
            <a:avLst/>
          </a:prstGeom>
          <a:noFill/>
          <a:ln w="3175">
            <a:solidFill>
              <a:srgbClr val="000000"/>
            </a:solidFill>
            <a:round/>
            <a:headEnd/>
            <a:tailEnd type="triangle" w="sm" len="lg"/>
          </a:ln>
        </xdr:spPr>
      </xdr:sp>
      <xdr:sp macro="" textlink="">
        <xdr:nvSpPr>
          <xdr:cNvPr id="54" name="Line 88"/>
          <xdr:cNvSpPr>
            <a:spLocks noChangeShapeType="1"/>
          </xdr:cNvSpPr>
        </xdr:nvSpPr>
        <xdr:spPr bwMode="auto">
          <a:xfrm>
            <a:off x="582" y="863"/>
            <a:ext cx="0" cy="44"/>
          </a:xfrm>
          <a:prstGeom prst="line">
            <a:avLst/>
          </a:prstGeom>
          <a:noFill/>
          <a:ln w="3175">
            <a:solidFill>
              <a:srgbClr val="000000"/>
            </a:solidFill>
            <a:round/>
            <a:headEnd/>
            <a:tailEnd type="triangle" w="sm" len="lg"/>
          </a:ln>
        </xdr:spPr>
      </xdr:sp>
      <xdr:sp macro="" textlink="">
        <xdr:nvSpPr>
          <xdr:cNvPr id="55" name="Line 89"/>
          <xdr:cNvSpPr>
            <a:spLocks noChangeShapeType="1"/>
          </xdr:cNvSpPr>
        </xdr:nvSpPr>
        <xdr:spPr bwMode="auto">
          <a:xfrm flipV="1">
            <a:off x="644" y="908"/>
            <a:ext cx="0" cy="16"/>
          </a:xfrm>
          <a:prstGeom prst="line">
            <a:avLst/>
          </a:prstGeom>
          <a:noFill/>
          <a:ln w="3175">
            <a:solidFill>
              <a:srgbClr val="000000"/>
            </a:solidFill>
            <a:round/>
            <a:headEnd/>
            <a:tailEnd type="triangle" w="sm" len="lg"/>
          </a:ln>
        </xdr:spPr>
      </xdr:sp>
      <xdr:sp macro="" textlink="">
        <xdr:nvSpPr>
          <xdr:cNvPr id="56" name="Line 90"/>
          <xdr:cNvSpPr>
            <a:spLocks noChangeShapeType="1"/>
          </xdr:cNvSpPr>
        </xdr:nvSpPr>
        <xdr:spPr bwMode="auto">
          <a:xfrm flipV="1">
            <a:off x="660" y="907"/>
            <a:ext cx="0" cy="25"/>
          </a:xfrm>
          <a:prstGeom prst="line">
            <a:avLst/>
          </a:prstGeom>
          <a:noFill/>
          <a:ln w="3175">
            <a:solidFill>
              <a:srgbClr val="000000"/>
            </a:solidFill>
            <a:round/>
            <a:headEnd/>
            <a:tailEnd type="triangle" w="sm" len="lg"/>
          </a:ln>
        </xdr:spPr>
      </xdr:sp>
      <xdr:sp macro="" textlink="">
        <xdr:nvSpPr>
          <xdr:cNvPr id="57" name="Line 91"/>
          <xdr:cNvSpPr>
            <a:spLocks noChangeShapeType="1"/>
          </xdr:cNvSpPr>
        </xdr:nvSpPr>
        <xdr:spPr bwMode="auto">
          <a:xfrm flipV="1">
            <a:off x="576" y="825"/>
            <a:ext cx="0" cy="83"/>
          </a:xfrm>
          <a:prstGeom prst="line">
            <a:avLst/>
          </a:prstGeom>
          <a:noFill/>
          <a:ln w="3175">
            <a:solidFill>
              <a:srgbClr val="000000"/>
            </a:solidFill>
            <a:round/>
            <a:headEnd/>
            <a:tailEnd type="triangle" w="med" len="lg"/>
          </a:ln>
        </xdr:spPr>
      </xdr:sp>
      <xdr:sp macro="" textlink="">
        <xdr:nvSpPr>
          <xdr:cNvPr id="58" name="Line 92"/>
          <xdr:cNvSpPr>
            <a:spLocks noChangeShapeType="1"/>
          </xdr:cNvSpPr>
        </xdr:nvSpPr>
        <xdr:spPr bwMode="auto">
          <a:xfrm>
            <a:off x="832" y="911"/>
            <a:ext cx="0" cy="103"/>
          </a:xfrm>
          <a:prstGeom prst="line">
            <a:avLst/>
          </a:prstGeom>
          <a:noFill/>
          <a:ln w="9525">
            <a:solidFill>
              <a:srgbClr val="000000"/>
            </a:solidFill>
            <a:round/>
            <a:headEnd/>
            <a:tailEnd/>
          </a:ln>
        </xdr:spPr>
      </xdr:sp>
      <xdr:sp macro="" textlink="">
        <xdr:nvSpPr>
          <xdr:cNvPr id="59" name="Line 93"/>
          <xdr:cNvSpPr>
            <a:spLocks noChangeShapeType="1"/>
          </xdr:cNvSpPr>
        </xdr:nvSpPr>
        <xdr:spPr bwMode="auto">
          <a:xfrm>
            <a:off x="576" y="913"/>
            <a:ext cx="0" cy="103"/>
          </a:xfrm>
          <a:prstGeom prst="line">
            <a:avLst/>
          </a:prstGeom>
          <a:noFill/>
          <a:ln w="9525">
            <a:solidFill>
              <a:srgbClr val="000000"/>
            </a:solidFill>
            <a:round/>
            <a:headEnd/>
            <a:tailEnd/>
          </a:ln>
        </xdr:spPr>
      </xdr:sp>
      <xdr:sp macro="" textlink="">
        <xdr:nvSpPr>
          <xdr:cNvPr id="60" name="Line 94"/>
          <xdr:cNvSpPr>
            <a:spLocks noChangeShapeType="1"/>
          </xdr:cNvSpPr>
        </xdr:nvSpPr>
        <xdr:spPr bwMode="auto">
          <a:xfrm>
            <a:off x="621" y="913"/>
            <a:ext cx="0" cy="103"/>
          </a:xfrm>
          <a:prstGeom prst="line">
            <a:avLst/>
          </a:prstGeom>
          <a:noFill/>
          <a:ln w="9525">
            <a:solidFill>
              <a:srgbClr val="000000"/>
            </a:solidFill>
            <a:round/>
            <a:headEnd/>
            <a:tailEnd/>
          </a:ln>
        </xdr:spPr>
      </xdr:sp>
      <xdr:sp macro="" textlink="">
        <xdr:nvSpPr>
          <xdr:cNvPr id="61" name="Line 95"/>
          <xdr:cNvSpPr>
            <a:spLocks noChangeShapeType="1"/>
          </xdr:cNvSpPr>
        </xdr:nvSpPr>
        <xdr:spPr bwMode="auto">
          <a:xfrm flipH="1">
            <a:off x="622" y="1004"/>
            <a:ext cx="208" cy="0"/>
          </a:xfrm>
          <a:prstGeom prst="line">
            <a:avLst/>
          </a:prstGeom>
          <a:noFill/>
          <a:ln w="9525">
            <a:solidFill>
              <a:srgbClr val="000000"/>
            </a:solidFill>
            <a:round/>
            <a:headEnd type="triangle" w="sm" len="lg"/>
            <a:tailEnd type="triangle" w="sm" len="lg"/>
          </a:ln>
        </xdr:spPr>
      </xdr:sp>
      <xdr:sp macro="" textlink="">
        <xdr:nvSpPr>
          <xdr:cNvPr id="62" name="Text Box 96"/>
          <xdr:cNvSpPr txBox="1">
            <a:spLocks noChangeArrowheads="1"/>
          </xdr:cNvSpPr>
        </xdr:nvSpPr>
        <xdr:spPr bwMode="auto">
          <a:xfrm>
            <a:off x="718" y="991"/>
            <a:ext cx="24" cy="26"/>
          </a:xfrm>
          <a:prstGeom prst="rect">
            <a:avLst/>
          </a:prstGeom>
          <a:solidFill>
            <a:srgbClr val="FFFFFF"/>
          </a:solidFill>
          <a:ln w="9525">
            <a:noFill/>
            <a:miter lim="800000"/>
            <a:headEnd/>
            <a:tailEnd/>
          </a:ln>
        </xdr:spPr>
        <xdr:txBody>
          <a:bodyPr wrap="none" lIns="18288" tIns="32004" rIns="18288" bIns="32004" anchor="ctr" upright="1">
            <a:spAutoFit/>
          </a:bodyPr>
          <a:lstStyle/>
          <a:p>
            <a:pPr algn="ctr" rtl="0">
              <a:defRPr sz="1000"/>
            </a:pPr>
            <a:r>
              <a:rPr lang="en-US" sz="1000" b="1" i="0" u="none" strike="noStrike" baseline="0">
                <a:solidFill>
                  <a:srgbClr val="000000"/>
                </a:solidFill>
                <a:latin typeface="Trebuchet MS"/>
              </a:rPr>
              <a:t>2·a</a:t>
            </a:r>
          </a:p>
        </xdr:txBody>
      </xdr:sp>
      <xdr:sp macro="" textlink="">
        <xdr:nvSpPr>
          <xdr:cNvPr id="63" name="Line 97"/>
          <xdr:cNvSpPr>
            <a:spLocks noChangeShapeType="1"/>
          </xdr:cNvSpPr>
        </xdr:nvSpPr>
        <xdr:spPr bwMode="auto">
          <a:xfrm flipH="1">
            <a:off x="539" y="854"/>
            <a:ext cx="36" cy="0"/>
          </a:xfrm>
          <a:prstGeom prst="line">
            <a:avLst/>
          </a:prstGeom>
          <a:noFill/>
          <a:ln w="3175">
            <a:solidFill>
              <a:srgbClr val="000000"/>
            </a:solidFill>
            <a:round/>
            <a:headEnd/>
            <a:tailEnd/>
          </a:ln>
        </xdr:spPr>
      </xdr:sp>
      <xdr:sp macro="" textlink="">
        <xdr:nvSpPr>
          <xdr:cNvPr id="64" name="Line 98"/>
          <xdr:cNvSpPr>
            <a:spLocks noChangeShapeType="1"/>
          </xdr:cNvSpPr>
        </xdr:nvSpPr>
        <xdr:spPr bwMode="auto">
          <a:xfrm flipV="1">
            <a:off x="545" y="855"/>
            <a:ext cx="0" cy="52"/>
          </a:xfrm>
          <a:prstGeom prst="line">
            <a:avLst/>
          </a:prstGeom>
          <a:noFill/>
          <a:ln w="3175">
            <a:solidFill>
              <a:srgbClr val="000000"/>
            </a:solidFill>
            <a:round/>
            <a:headEnd type="triangle" w="sm" len="lg"/>
            <a:tailEnd type="triangle" w="sm" len="lg"/>
          </a:ln>
        </xdr:spPr>
      </xdr:sp>
      <xdr:sp macro="" textlink="">
        <xdr:nvSpPr>
          <xdr:cNvPr id="65" name="Text Box 99"/>
          <xdr:cNvSpPr txBox="1">
            <a:spLocks noChangeArrowheads="1"/>
          </xdr:cNvSpPr>
        </xdr:nvSpPr>
        <xdr:spPr bwMode="auto">
          <a:xfrm>
            <a:off x="534" y="870"/>
            <a:ext cx="19" cy="26"/>
          </a:xfrm>
          <a:prstGeom prst="rect">
            <a:avLst/>
          </a:prstGeom>
          <a:solidFill>
            <a:srgbClr val="FFFFFF"/>
          </a:solidFill>
          <a:ln w="9525">
            <a:noFill/>
            <a:miter lim="800000"/>
            <a:headEnd/>
            <a:tailEnd/>
          </a:ln>
        </xdr:spPr>
        <xdr:txBody>
          <a:bodyPr wrap="none" lIns="18288" tIns="32004" rIns="18288" bIns="32004" anchor="ctr" upright="1">
            <a:spAutoFit/>
          </a:bodyPr>
          <a:lstStyle/>
          <a:p>
            <a:pPr algn="ctr" rtl="0">
              <a:defRPr sz="1000"/>
            </a:pPr>
            <a:r>
              <a:rPr lang="en-US" sz="1000" b="1" i="0" u="none" strike="noStrike" baseline="0">
                <a:solidFill>
                  <a:srgbClr val="000000"/>
                </a:solidFill>
                <a:latin typeface="Trebuchet MS"/>
              </a:rPr>
              <a:t>+S</a:t>
            </a:r>
          </a:p>
        </xdr:txBody>
      </xdr:sp>
      <xdr:sp macro="" textlink="">
        <xdr:nvSpPr>
          <xdr:cNvPr id="66" name="Line 100"/>
          <xdr:cNvSpPr>
            <a:spLocks noChangeShapeType="1"/>
          </xdr:cNvSpPr>
        </xdr:nvSpPr>
        <xdr:spPr bwMode="auto">
          <a:xfrm flipH="1">
            <a:off x="577" y="1004"/>
            <a:ext cx="43" cy="0"/>
          </a:xfrm>
          <a:prstGeom prst="line">
            <a:avLst/>
          </a:prstGeom>
          <a:noFill/>
          <a:ln w="3175">
            <a:solidFill>
              <a:srgbClr val="000000"/>
            </a:solidFill>
            <a:round/>
            <a:headEnd type="triangle" w="sm" len="lg"/>
            <a:tailEnd type="triangle" w="sm" len="lg"/>
          </a:ln>
        </xdr:spPr>
      </xdr:sp>
      <xdr:sp macro="" textlink="">
        <xdr:nvSpPr>
          <xdr:cNvPr id="67" name="Text Box 101"/>
          <xdr:cNvSpPr txBox="1">
            <a:spLocks noChangeArrowheads="1"/>
          </xdr:cNvSpPr>
        </xdr:nvSpPr>
        <xdr:spPr bwMode="auto">
          <a:xfrm>
            <a:off x="593" y="993"/>
            <a:ext cx="12" cy="26"/>
          </a:xfrm>
          <a:prstGeom prst="rect">
            <a:avLst/>
          </a:prstGeom>
          <a:solidFill>
            <a:srgbClr val="FFFFFF"/>
          </a:solidFill>
          <a:ln w="9525">
            <a:noFill/>
            <a:miter lim="800000"/>
            <a:headEnd/>
            <a:tailEnd/>
          </a:ln>
        </xdr:spPr>
        <xdr:txBody>
          <a:bodyPr wrap="none" lIns="18288" tIns="32004" rIns="18288" bIns="32004" anchor="ctr" upright="1">
            <a:spAutoFit/>
          </a:bodyPr>
          <a:lstStyle/>
          <a:p>
            <a:pPr algn="ctr" rtl="0">
              <a:defRPr sz="1000"/>
            </a:pPr>
            <a:r>
              <a:rPr lang="en-US" sz="1000" b="1" i="0" u="none" strike="noStrike" baseline="0">
                <a:solidFill>
                  <a:srgbClr val="000000"/>
                </a:solidFill>
                <a:latin typeface="Trebuchet MS"/>
              </a:rPr>
              <a:t>B</a:t>
            </a:r>
          </a:p>
        </xdr:txBody>
      </xdr:sp>
      <xdr:sp macro="" textlink="">
        <xdr:nvSpPr>
          <xdr:cNvPr id="68" name="Line 102"/>
          <xdr:cNvSpPr>
            <a:spLocks noChangeShapeType="1"/>
          </xdr:cNvSpPr>
        </xdr:nvSpPr>
        <xdr:spPr bwMode="auto">
          <a:xfrm>
            <a:off x="539" y="1148"/>
            <a:ext cx="338" cy="0"/>
          </a:xfrm>
          <a:prstGeom prst="line">
            <a:avLst/>
          </a:prstGeom>
          <a:noFill/>
          <a:ln w="3175">
            <a:solidFill>
              <a:srgbClr val="000000"/>
            </a:solidFill>
            <a:round/>
            <a:headEnd/>
            <a:tailEnd type="triangle" w="med" len="lg"/>
          </a:ln>
        </xdr:spPr>
      </xdr:sp>
      <xdr:sp macro="" textlink="">
        <xdr:nvSpPr>
          <xdr:cNvPr id="69" name="Line 103"/>
          <xdr:cNvSpPr>
            <a:spLocks noChangeShapeType="1"/>
          </xdr:cNvSpPr>
        </xdr:nvSpPr>
        <xdr:spPr bwMode="auto">
          <a:xfrm>
            <a:off x="832" y="1017"/>
            <a:ext cx="0" cy="131"/>
          </a:xfrm>
          <a:prstGeom prst="line">
            <a:avLst/>
          </a:prstGeom>
          <a:noFill/>
          <a:ln w="3175">
            <a:solidFill>
              <a:srgbClr val="000000"/>
            </a:solidFill>
            <a:prstDash val="lgDash"/>
            <a:round/>
            <a:headEnd/>
            <a:tailEnd/>
          </a:ln>
        </xdr:spPr>
      </xdr:sp>
      <xdr:sp macro="" textlink="">
        <xdr:nvSpPr>
          <xdr:cNvPr id="70" name="Line 104"/>
          <xdr:cNvSpPr>
            <a:spLocks noChangeShapeType="1"/>
          </xdr:cNvSpPr>
        </xdr:nvSpPr>
        <xdr:spPr bwMode="auto">
          <a:xfrm>
            <a:off x="576" y="1057"/>
            <a:ext cx="0" cy="95"/>
          </a:xfrm>
          <a:prstGeom prst="line">
            <a:avLst/>
          </a:prstGeom>
          <a:noFill/>
          <a:ln w="3175">
            <a:solidFill>
              <a:srgbClr val="000000"/>
            </a:solidFill>
            <a:round/>
            <a:headEnd type="triangle" w="med" len="lg"/>
            <a:tailEnd/>
          </a:ln>
        </xdr:spPr>
      </xdr:sp>
      <xdr:sp macro="" textlink="">
        <xdr:nvSpPr>
          <xdr:cNvPr id="71" name="Line 105"/>
          <xdr:cNvSpPr>
            <a:spLocks noChangeShapeType="1"/>
          </xdr:cNvSpPr>
        </xdr:nvSpPr>
        <xdr:spPr bwMode="auto">
          <a:xfrm>
            <a:off x="621" y="1020"/>
            <a:ext cx="0" cy="54"/>
          </a:xfrm>
          <a:prstGeom prst="line">
            <a:avLst/>
          </a:prstGeom>
          <a:noFill/>
          <a:ln w="3175">
            <a:solidFill>
              <a:srgbClr val="000000"/>
            </a:solidFill>
            <a:prstDash val="dash"/>
            <a:round/>
            <a:headEnd/>
            <a:tailEnd/>
          </a:ln>
        </xdr:spPr>
      </xdr:sp>
      <xdr:sp macro="" textlink="">
        <xdr:nvSpPr>
          <xdr:cNvPr id="72" name="Freeform 106"/>
          <xdr:cNvSpPr>
            <a:spLocks/>
          </xdr:cNvSpPr>
        </xdr:nvSpPr>
        <xdr:spPr bwMode="auto">
          <a:xfrm>
            <a:off x="576" y="1075"/>
            <a:ext cx="256" cy="74"/>
          </a:xfrm>
          <a:custGeom>
            <a:avLst/>
            <a:gdLst>
              <a:gd name="T0" fmla="*/ 256 w 256"/>
              <a:gd name="T1" fmla="*/ 72 h 42"/>
              <a:gd name="T2" fmla="*/ 200 w 256"/>
              <a:gd name="T3" fmla="*/ 63 h 42"/>
              <a:gd name="T4" fmla="*/ 94 w 256"/>
              <a:gd name="T5" fmla="*/ 11 h 42"/>
              <a:gd name="T6" fmla="*/ 45 w 256"/>
              <a:gd name="T7" fmla="*/ 0 h 42"/>
              <a:gd name="T8" fmla="*/ 0 w 256"/>
              <a:gd name="T9" fmla="*/ 12 h 42"/>
              <a:gd name="T10" fmla="*/ 0 60000 65536"/>
              <a:gd name="T11" fmla="*/ 0 60000 65536"/>
              <a:gd name="T12" fmla="*/ 0 60000 65536"/>
              <a:gd name="T13" fmla="*/ 0 60000 65536"/>
              <a:gd name="T14" fmla="*/ 0 60000 65536"/>
              <a:gd name="T15" fmla="*/ 0 w 256"/>
              <a:gd name="T16" fmla="*/ 0 h 42"/>
              <a:gd name="T17" fmla="*/ 256 w 256"/>
              <a:gd name="T18" fmla="*/ 42 h 42"/>
            </a:gdLst>
            <a:ahLst/>
            <a:cxnLst>
              <a:cxn ang="T10">
                <a:pos x="T0" y="T1"/>
              </a:cxn>
              <a:cxn ang="T11">
                <a:pos x="T2" y="T3"/>
              </a:cxn>
              <a:cxn ang="T12">
                <a:pos x="T4" y="T5"/>
              </a:cxn>
              <a:cxn ang="T13">
                <a:pos x="T6" y="T7"/>
              </a:cxn>
              <a:cxn ang="T14">
                <a:pos x="T8" y="T9"/>
              </a:cxn>
            </a:cxnLst>
            <a:rect l="T15" t="T16" r="T17" b="T18"/>
            <a:pathLst>
              <a:path w="256" h="42">
                <a:moveTo>
                  <a:pt x="256" y="41"/>
                </a:moveTo>
                <a:cubicBezTo>
                  <a:pt x="241" y="41"/>
                  <a:pt x="227" y="42"/>
                  <a:pt x="200" y="36"/>
                </a:cubicBezTo>
                <a:cubicBezTo>
                  <a:pt x="173" y="30"/>
                  <a:pt x="120" y="12"/>
                  <a:pt x="94" y="6"/>
                </a:cubicBezTo>
                <a:cubicBezTo>
                  <a:pt x="68" y="0"/>
                  <a:pt x="61" y="0"/>
                  <a:pt x="45" y="0"/>
                </a:cubicBezTo>
                <a:cubicBezTo>
                  <a:pt x="29" y="0"/>
                  <a:pt x="14" y="3"/>
                  <a:pt x="0" y="7"/>
                </a:cubicBezTo>
              </a:path>
            </a:pathLst>
          </a:custGeom>
          <a:noFill/>
          <a:ln w="9525">
            <a:solidFill>
              <a:srgbClr val="000000"/>
            </a:solidFill>
            <a:round/>
            <a:headEnd/>
            <a:tailEnd/>
          </a:ln>
        </xdr:spPr>
      </xdr:sp>
      <xdr:sp macro="" textlink="">
        <xdr:nvSpPr>
          <xdr:cNvPr id="73" name="Freeform 107"/>
          <xdr:cNvSpPr>
            <a:spLocks/>
          </xdr:cNvSpPr>
        </xdr:nvSpPr>
        <xdr:spPr bwMode="auto">
          <a:xfrm flipH="1">
            <a:off x="599" y="846"/>
            <a:ext cx="55" cy="42"/>
          </a:xfrm>
          <a:custGeom>
            <a:avLst/>
            <a:gdLst>
              <a:gd name="T0" fmla="*/ 0 w 55"/>
              <a:gd name="T1" fmla="*/ 0 h 30"/>
              <a:gd name="T2" fmla="*/ 14 w 55"/>
              <a:gd name="T3" fmla="*/ 14 h 30"/>
              <a:gd name="T4" fmla="*/ 14 w 55"/>
              <a:gd name="T5" fmla="*/ 36 h 30"/>
              <a:gd name="T6" fmla="*/ 44 w 55"/>
              <a:gd name="T7" fmla="*/ 22 h 30"/>
              <a:gd name="T8" fmla="*/ 55 w 55"/>
              <a:gd name="T9" fmla="*/ 42 h 30"/>
              <a:gd name="T10" fmla="*/ 0 60000 65536"/>
              <a:gd name="T11" fmla="*/ 0 60000 65536"/>
              <a:gd name="T12" fmla="*/ 0 60000 65536"/>
              <a:gd name="T13" fmla="*/ 0 60000 65536"/>
              <a:gd name="T14" fmla="*/ 0 60000 65536"/>
              <a:gd name="T15" fmla="*/ 0 w 55"/>
              <a:gd name="T16" fmla="*/ 0 h 30"/>
              <a:gd name="T17" fmla="*/ 55 w 55"/>
              <a:gd name="T18" fmla="*/ 30 h 30"/>
            </a:gdLst>
            <a:ahLst/>
            <a:cxnLst>
              <a:cxn ang="T10">
                <a:pos x="T0" y="T1"/>
              </a:cxn>
              <a:cxn ang="T11">
                <a:pos x="T2" y="T3"/>
              </a:cxn>
              <a:cxn ang="T12">
                <a:pos x="T4" y="T5"/>
              </a:cxn>
              <a:cxn ang="T13">
                <a:pos x="T6" y="T7"/>
              </a:cxn>
              <a:cxn ang="T14">
                <a:pos x="T8" y="T9"/>
              </a:cxn>
            </a:cxnLst>
            <a:rect l="T15" t="T16" r="T17" b="T18"/>
            <a:pathLst>
              <a:path w="55" h="30">
                <a:moveTo>
                  <a:pt x="0" y="0"/>
                </a:moveTo>
                <a:cubicBezTo>
                  <a:pt x="5" y="2"/>
                  <a:pt x="12" y="6"/>
                  <a:pt x="14" y="10"/>
                </a:cubicBezTo>
                <a:cubicBezTo>
                  <a:pt x="16" y="14"/>
                  <a:pt x="9" y="25"/>
                  <a:pt x="14" y="26"/>
                </a:cubicBezTo>
                <a:cubicBezTo>
                  <a:pt x="19" y="27"/>
                  <a:pt x="37" y="15"/>
                  <a:pt x="44" y="16"/>
                </a:cubicBezTo>
                <a:cubicBezTo>
                  <a:pt x="51" y="17"/>
                  <a:pt x="53" y="27"/>
                  <a:pt x="55" y="30"/>
                </a:cubicBezTo>
              </a:path>
            </a:pathLst>
          </a:custGeom>
          <a:noFill/>
          <a:ln w="3175" cap="flat" cmpd="sng">
            <a:solidFill>
              <a:srgbClr val="000000"/>
            </a:solidFill>
            <a:prstDash val="solid"/>
            <a:round/>
            <a:headEnd type="none" w="med" len="med"/>
            <a:tailEnd type="triangle" w="med" len="lg"/>
          </a:ln>
        </xdr:spPr>
      </xdr:sp>
      <xdr:sp macro="" textlink="">
        <xdr:nvSpPr>
          <xdr:cNvPr id="74" name="Freeform 108"/>
          <xdr:cNvSpPr>
            <a:spLocks/>
          </xdr:cNvSpPr>
        </xdr:nvSpPr>
        <xdr:spPr bwMode="auto">
          <a:xfrm flipH="1">
            <a:off x="714" y="1067"/>
            <a:ext cx="55" cy="42"/>
          </a:xfrm>
          <a:custGeom>
            <a:avLst/>
            <a:gdLst>
              <a:gd name="T0" fmla="*/ 0 w 55"/>
              <a:gd name="T1" fmla="*/ 0 h 30"/>
              <a:gd name="T2" fmla="*/ 14 w 55"/>
              <a:gd name="T3" fmla="*/ 14 h 30"/>
              <a:gd name="T4" fmla="*/ 14 w 55"/>
              <a:gd name="T5" fmla="*/ 36 h 30"/>
              <a:gd name="T6" fmla="*/ 44 w 55"/>
              <a:gd name="T7" fmla="*/ 22 h 30"/>
              <a:gd name="T8" fmla="*/ 55 w 55"/>
              <a:gd name="T9" fmla="*/ 42 h 30"/>
              <a:gd name="T10" fmla="*/ 0 60000 65536"/>
              <a:gd name="T11" fmla="*/ 0 60000 65536"/>
              <a:gd name="T12" fmla="*/ 0 60000 65536"/>
              <a:gd name="T13" fmla="*/ 0 60000 65536"/>
              <a:gd name="T14" fmla="*/ 0 60000 65536"/>
              <a:gd name="T15" fmla="*/ 0 w 55"/>
              <a:gd name="T16" fmla="*/ 0 h 30"/>
              <a:gd name="T17" fmla="*/ 55 w 55"/>
              <a:gd name="T18" fmla="*/ 30 h 30"/>
            </a:gdLst>
            <a:ahLst/>
            <a:cxnLst>
              <a:cxn ang="T10">
                <a:pos x="T0" y="T1"/>
              </a:cxn>
              <a:cxn ang="T11">
                <a:pos x="T2" y="T3"/>
              </a:cxn>
              <a:cxn ang="T12">
                <a:pos x="T4" y="T5"/>
              </a:cxn>
              <a:cxn ang="T13">
                <a:pos x="T6" y="T7"/>
              </a:cxn>
              <a:cxn ang="T14">
                <a:pos x="T8" y="T9"/>
              </a:cxn>
            </a:cxnLst>
            <a:rect l="T15" t="T16" r="T17" b="T18"/>
            <a:pathLst>
              <a:path w="55" h="30">
                <a:moveTo>
                  <a:pt x="0" y="0"/>
                </a:moveTo>
                <a:cubicBezTo>
                  <a:pt x="5" y="2"/>
                  <a:pt x="12" y="6"/>
                  <a:pt x="14" y="10"/>
                </a:cubicBezTo>
                <a:cubicBezTo>
                  <a:pt x="16" y="14"/>
                  <a:pt x="9" y="25"/>
                  <a:pt x="14" y="26"/>
                </a:cubicBezTo>
                <a:cubicBezTo>
                  <a:pt x="19" y="27"/>
                  <a:pt x="37" y="15"/>
                  <a:pt x="44" y="16"/>
                </a:cubicBezTo>
                <a:cubicBezTo>
                  <a:pt x="51" y="17"/>
                  <a:pt x="53" y="27"/>
                  <a:pt x="55" y="30"/>
                </a:cubicBezTo>
              </a:path>
            </a:pathLst>
          </a:custGeom>
          <a:noFill/>
          <a:ln w="3175" cap="flat" cmpd="sng">
            <a:solidFill>
              <a:srgbClr val="000000"/>
            </a:solidFill>
            <a:prstDash val="solid"/>
            <a:round/>
            <a:headEnd type="none" w="med" len="med"/>
            <a:tailEnd type="triangle" w="med" len="lg"/>
          </a:ln>
        </xdr:spPr>
      </xdr:sp>
      <xdr:sp macro="" textlink="">
        <xdr:nvSpPr>
          <xdr:cNvPr id="75" name="Line 109"/>
          <xdr:cNvSpPr>
            <a:spLocks noChangeShapeType="1"/>
          </xdr:cNvSpPr>
        </xdr:nvSpPr>
        <xdr:spPr bwMode="auto">
          <a:xfrm flipH="1">
            <a:off x="538" y="1088"/>
            <a:ext cx="38" cy="0"/>
          </a:xfrm>
          <a:prstGeom prst="line">
            <a:avLst/>
          </a:prstGeom>
          <a:noFill/>
          <a:ln w="3175">
            <a:solidFill>
              <a:srgbClr val="000000"/>
            </a:solidFill>
            <a:round/>
            <a:headEnd/>
            <a:tailEnd/>
          </a:ln>
        </xdr:spPr>
      </xdr:sp>
      <xdr:sp macro="" textlink="">
        <xdr:nvSpPr>
          <xdr:cNvPr id="76" name="Line 110"/>
          <xdr:cNvSpPr>
            <a:spLocks noChangeShapeType="1"/>
          </xdr:cNvSpPr>
        </xdr:nvSpPr>
        <xdr:spPr bwMode="auto">
          <a:xfrm flipV="1">
            <a:off x="549" y="1088"/>
            <a:ext cx="0" cy="60"/>
          </a:xfrm>
          <a:prstGeom prst="line">
            <a:avLst/>
          </a:prstGeom>
          <a:noFill/>
          <a:ln w="3175">
            <a:solidFill>
              <a:srgbClr val="000000"/>
            </a:solidFill>
            <a:round/>
            <a:headEnd type="triangle" w="sm" len="lg"/>
            <a:tailEnd type="triangle" w="sm" len="lg"/>
          </a:ln>
        </xdr:spPr>
      </xdr:sp>
      <xdr:sp macro="" textlink="">
        <xdr:nvSpPr>
          <xdr:cNvPr id="77" name="Text Box 111"/>
          <xdr:cNvSpPr txBox="1">
            <a:spLocks noChangeArrowheads="1"/>
          </xdr:cNvSpPr>
        </xdr:nvSpPr>
        <xdr:spPr bwMode="auto">
          <a:xfrm>
            <a:off x="538" y="1106"/>
            <a:ext cx="22" cy="26"/>
          </a:xfrm>
          <a:prstGeom prst="rect">
            <a:avLst/>
          </a:prstGeom>
          <a:solidFill>
            <a:srgbClr val="FFFFFF"/>
          </a:solidFill>
          <a:ln w="9525">
            <a:noFill/>
            <a:miter lim="800000"/>
            <a:headEnd/>
            <a:tailEnd/>
          </a:ln>
        </xdr:spPr>
        <xdr:txBody>
          <a:bodyPr wrap="none" lIns="18288" tIns="32004" rIns="18288" bIns="32004" anchor="ctr" upright="1">
            <a:spAutoFit/>
          </a:bodyPr>
          <a:lstStyle/>
          <a:p>
            <a:pPr algn="ctr" rtl="0">
              <a:defRPr sz="1000"/>
            </a:pPr>
            <a:r>
              <a:rPr lang="en-US" sz="1000" b="1" i="0" u="none" strike="noStrike" baseline="0">
                <a:solidFill>
                  <a:srgbClr val="000000"/>
                </a:solidFill>
                <a:latin typeface="Trebuchet MS"/>
              </a:rPr>
              <a:t>+M</a:t>
            </a:r>
          </a:p>
        </xdr:txBody>
      </xdr:sp>
      <xdr:sp macro="" textlink="">
        <xdr:nvSpPr>
          <xdr:cNvPr id="78" name="Text Box 112"/>
          <xdr:cNvSpPr txBox="1">
            <a:spLocks noChangeArrowheads="1"/>
          </xdr:cNvSpPr>
        </xdr:nvSpPr>
        <xdr:spPr bwMode="auto">
          <a:xfrm>
            <a:off x="711" y="957"/>
            <a:ext cx="37" cy="26"/>
          </a:xfrm>
          <a:prstGeom prst="rect">
            <a:avLst/>
          </a:prstGeom>
          <a:noFill/>
          <a:ln w="9525">
            <a:noFill/>
            <a:miter lim="800000"/>
            <a:headEnd/>
            <a:tailEnd/>
          </a:ln>
        </xdr:spPr>
        <xdr:txBody>
          <a:bodyPr wrap="none" lIns="18288" tIns="32004" rIns="18288" bIns="32004" anchor="ctr" upright="1">
            <a:spAutoFit/>
          </a:bodyPr>
          <a:lstStyle/>
          <a:p>
            <a:pPr algn="ctr" rtl="0">
              <a:defRPr sz="1000"/>
            </a:pPr>
            <a:r>
              <a:rPr lang="en-US" sz="1000" b="1" i="0" u="none" strike="noStrike" baseline="0">
                <a:solidFill>
                  <a:srgbClr val="000000"/>
                </a:solidFill>
                <a:latin typeface="Trebuchet MS"/>
              </a:rPr>
              <a:t>Vmax</a:t>
            </a:r>
          </a:p>
        </xdr:txBody>
      </xdr:sp>
      <xdr:sp macro="" textlink="">
        <xdr:nvSpPr>
          <xdr:cNvPr id="79" name="Text Box 113"/>
          <xdr:cNvSpPr txBox="1">
            <a:spLocks noChangeArrowheads="1"/>
          </xdr:cNvSpPr>
        </xdr:nvSpPr>
        <xdr:spPr bwMode="auto">
          <a:xfrm>
            <a:off x="600" y="1050"/>
            <a:ext cx="39" cy="26"/>
          </a:xfrm>
          <a:prstGeom prst="rect">
            <a:avLst/>
          </a:prstGeom>
          <a:noFill/>
          <a:ln w="9525">
            <a:noFill/>
            <a:miter lim="800000"/>
            <a:headEnd/>
            <a:tailEnd/>
          </a:ln>
        </xdr:spPr>
        <xdr:txBody>
          <a:bodyPr wrap="none" lIns="18288" tIns="32004" rIns="18288" bIns="32004" anchor="ctr" upright="1">
            <a:spAutoFit/>
          </a:bodyPr>
          <a:lstStyle/>
          <a:p>
            <a:pPr algn="ctr" rtl="0">
              <a:defRPr sz="1000"/>
            </a:pPr>
            <a:r>
              <a:rPr lang="en-US" sz="1000" b="1" i="0" u="none" strike="noStrike" baseline="0">
                <a:solidFill>
                  <a:srgbClr val="000000"/>
                </a:solidFill>
                <a:latin typeface="Trebuchet MS"/>
              </a:rPr>
              <a:t>Mmax</a:t>
            </a:r>
          </a:p>
        </xdr:txBody>
      </xdr:sp>
      <xdr:sp macro="" textlink="">
        <xdr:nvSpPr>
          <xdr:cNvPr id="80" name="Freeform 114"/>
          <xdr:cNvSpPr>
            <a:spLocks/>
          </xdr:cNvSpPr>
        </xdr:nvSpPr>
        <xdr:spPr bwMode="auto">
          <a:xfrm>
            <a:off x="576" y="1075"/>
            <a:ext cx="244" cy="73"/>
          </a:xfrm>
          <a:custGeom>
            <a:avLst/>
            <a:gdLst>
              <a:gd name="T0" fmla="*/ 0 w 244"/>
              <a:gd name="T1" fmla="*/ 73 h 73"/>
              <a:gd name="T2" fmla="*/ 244 w 244"/>
              <a:gd name="T3" fmla="*/ 73 h 73"/>
              <a:gd name="T4" fmla="*/ 215 w 244"/>
              <a:gd name="T5" fmla="*/ 69 h 73"/>
              <a:gd name="T6" fmla="*/ 192 w 244"/>
              <a:gd name="T7" fmla="*/ 60 h 73"/>
              <a:gd name="T8" fmla="*/ 169 w 244"/>
              <a:gd name="T9" fmla="*/ 49 h 73"/>
              <a:gd name="T10" fmla="*/ 138 w 244"/>
              <a:gd name="T11" fmla="*/ 32 h 73"/>
              <a:gd name="T12" fmla="*/ 118 w 244"/>
              <a:gd name="T13" fmla="*/ 22 h 73"/>
              <a:gd name="T14" fmla="*/ 97 w 244"/>
              <a:gd name="T15" fmla="*/ 12 h 73"/>
              <a:gd name="T16" fmla="*/ 75 w 244"/>
              <a:gd name="T17" fmla="*/ 3 h 73"/>
              <a:gd name="T18" fmla="*/ 56 w 244"/>
              <a:gd name="T19" fmla="*/ 0 h 73"/>
              <a:gd name="T20" fmla="*/ 45 w 244"/>
              <a:gd name="T21" fmla="*/ 0 h 73"/>
              <a:gd name="T22" fmla="*/ 32 w 244"/>
              <a:gd name="T23" fmla="*/ 1 h 73"/>
              <a:gd name="T24" fmla="*/ 20 w 244"/>
              <a:gd name="T25" fmla="*/ 4 h 73"/>
              <a:gd name="T26" fmla="*/ 8 w 244"/>
              <a:gd name="T27" fmla="*/ 8 h 73"/>
              <a:gd name="T28" fmla="*/ 0 w 244"/>
              <a:gd name="T29" fmla="*/ 12 h 73"/>
              <a:gd name="T30" fmla="*/ 0 w 244"/>
              <a:gd name="T31" fmla="*/ 73 h 73"/>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244"/>
              <a:gd name="T49" fmla="*/ 0 h 73"/>
              <a:gd name="T50" fmla="*/ 244 w 244"/>
              <a:gd name="T51" fmla="*/ 73 h 73"/>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244" h="73">
                <a:moveTo>
                  <a:pt x="0" y="73"/>
                </a:moveTo>
                <a:lnTo>
                  <a:pt x="244" y="73"/>
                </a:lnTo>
                <a:lnTo>
                  <a:pt x="215" y="69"/>
                </a:lnTo>
                <a:lnTo>
                  <a:pt x="192" y="60"/>
                </a:lnTo>
                <a:lnTo>
                  <a:pt x="169" y="49"/>
                </a:lnTo>
                <a:lnTo>
                  <a:pt x="138" y="32"/>
                </a:lnTo>
                <a:lnTo>
                  <a:pt x="118" y="22"/>
                </a:lnTo>
                <a:lnTo>
                  <a:pt x="97" y="12"/>
                </a:lnTo>
                <a:lnTo>
                  <a:pt x="75" y="3"/>
                </a:lnTo>
                <a:lnTo>
                  <a:pt x="56" y="0"/>
                </a:lnTo>
                <a:lnTo>
                  <a:pt x="45" y="0"/>
                </a:lnTo>
                <a:lnTo>
                  <a:pt x="32" y="1"/>
                </a:lnTo>
                <a:lnTo>
                  <a:pt x="20" y="4"/>
                </a:lnTo>
                <a:lnTo>
                  <a:pt x="8" y="8"/>
                </a:lnTo>
                <a:lnTo>
                  <a:pt x="0" y="12"/>
                </a:lnTo>
                <a:lnTo>
                  <a:pt x="0" y="73"/>
                </a:lnTo>
                <a:close/>
              </a:path>
            </a:pathLst>
          </a:custGeom>
          <a:solidFill>
            <a:srgbClr val="D8D0C8"/>
          </a:solidFill>
          <a:ln w="9525">
            <a:solidFill>
              <a:srgbClr val="000000"/>
            </a:solidFill>
            <a:round/>
            <a:headEnd/>
            <a:tailEnd/>
          </a:ln>
        </xdr:spPr>
      </xdr:sp>
      <xdr:sp macro="" textlink="">
        <xdr:nvSpPr>
          <xdr:cNvPr id="81" name="Line 115"/>
          <xdr:cNvSpPr>
            <a:spLocks noChangeShapeType="1"/>
          </xdr:cNvSpPr>
        </xdr:nvSpPr>
        <xdr:spPr bwMode="auto">
          <a:xfrm flipV="1">
            <a:off x="588" y="1082"/>
            <a:ext cx="0" cy="65"/>
          </a:xfrm>
          <a:prstGeom prst="line">
            <a:avLst/>
          </a:prstGeom>
          <a:noFill/>
          <a:ln w="3175">
            <a:solidFill>
              <a:srgbClr val="000000"/>
            </a:solidFill>
            <a:round/>
            <a:headEnd/>
            <a:tailEnd type="triangle" w="sm" len="lg"/>
          </a:ln>
        </xdr:spPr>
      </xdr:sp>
      <xdr:sp macro="" textlink="">
        <xdr:nvSpPr>
          <xdr:cNvPr id="82" name="Line 116"/>
          <xdr:cNvSpPr>
            <a:spLocks noChangeShapeType="1"/>
          </xdr:cNvSpPr>
        </xdr:nvSpPr>
        <xdr:spPr bwMode="auto">
          <a:xfrm flipV="1">
            <a:off x="604" y="1077"/>
            <a:ext cx="0" cy="71"/>
          </a:xfrm>
          <a:prstGeom prst="line">
            <a:avLst/>
          </a:prstGeom>
          <a:noFill/>
          <a:ln w="3175">
            <a:solidFill>
              <a:srgbClr val="000000"/>
            </a:solidFill>
            <a:round/>
            <a:headEnd/>
            <a:tailEnd type="triangle" w="sm" len="lg"/>
          </a:ln>
        </xdr:spPr>
      </xdr:sp>
      <xdr:sp macro="" textlink="">
        <xdr:nvSpPr>
          <xdr:cNvPr id="83" name="Line 117"/>
          <xdr:cNvSpPr>
            <a:spLocks noChangeShapeType="1"/>
          </xdr:cNvSpPr>
        </xdr:nvSpPr>
        <xdr:spPr bwMode="auto">
          <a:xfrm flipV="1">
            <a:off x="620" y="1075"/>
            <a:ext cx="0" cy="72"/>
          </a:xfrm>
          <a:prstGeom prst="line">
            <a:avLst/>
          </a:prstGeom>
          <a:noFill/>
          <a:ln w="3175">
            <a:solidFill>
              <a:srgbClr val="000000"/>
            </a:solidFill>
            <a:round/>
            <a:headEnd/>
            <a:tailEnd type="triangle" w="sm" len="lg"/>
          </a:ln>
        </xdr:spPr>
      </xdr:sp>
      <xdr:sp macro="" textlink="">
        <xdr:nvSpPr>
          <xdr:cNvPr id="84" name="Line 118"/>
          <xdr:cNvSpPr>
            <a:spLocks noChangeShapeType="1"/>
          </xdr:cNvSpPr>
        </xdr:nvSpPr>
        <xdr:spPr bwMode="auto">
          <a:xfrm flipV="1">
            <a:off x="636" y="1076"/>
            <a:ext cx="0" cy="72"/>
          </a:xfrm>
          <a:prstGeom prst="line">
            <a:avLst/>
          </a:prstGeom>
          <a:noFill/>
          <a:ln w="3175">
            <a:solidFill>
              <a:srgbClr val="000000"/>
            </a:solidFill>
            <a:round/>
            <a:headEnd/>
            <a:tailEnd type="triangle" w="sm" len="lg"/>
          </a:ln>
        </xdr:spPr>
      </xdr:sp>
      <xdr:sp macro="" textlink="">
        <xdr:nvSpPr>
          <xdr:cNvPr id="85" name="Line 119"/>
          <xdr:cNvSpPr>
            <a:spLocks noChangeShapeType="1"/>
          </xdr:cNvSpPr>
        </xdr:nvSpPr>
        <xdr:spPr bwMode="auto">
          <a:xfrm flipV="1">
            <a:off x="652" y="1079"/>
            <a:ext cx="0" cy="69"/>
          </a:xfrm>
          <a:prstGeom prst="line">
            <a:avLst/>
          </a:prstGeom>
          <a:noFill/>
          <a:ln w="3175">
            <a:solidFill>
              <a:srgbClr val="000000"/>
            </a:solidFill>
            <a:round/>
            <a:headEnd/>
            <a:tailEnd type="triangle" w="sm" len="lg"/>
          </a:ln>
        </xdr:spPr>
      </xdr:sp>
      <xdr:sp macro="" textlink="">
        <xdr:nvSpPr>
          <xdr:cNvPr id="86" name="Line 120"/>
          <xdr:cNvSpPr>
            <a:spLocks noChangeShapeType="1"/>
          </xdr:cNvSpPr>
        </xdr:nvSpPr>
        <xdr:spPr bwMode="auto">
          <a:xfrm flipV="1">
            <a:off x="668" y="1085"/>
            <a:ext cx="0" cy="63"/>
          </a:xfrm>
          <a:prstGeom prst="line">
            <a:avLst/>
          </a:prstGeom>
          <a:noFill/>
          <a:ln w="3175">
            <a:solidFill>
              <a:srgbClr val="000000"/>
            </a:solidFill>
            <a:round/>
            <a:headEnd/>
            <a:tailEnd type="triangle" w="sm" len="lg"/>
          </a:ln>
        </xdr:spPr>
      </xdr:sp>
      <xdr:sp macro="" textlink="">
        <xdr:nvSpPr>
          <xdr:cNvPr id="87" name="Line 121"/>
          <xdr:cNvSpPr>
            <a:spLocks noChangeShapeType="1"/>
          </xdr:cNvSpPr>
        </xdr:nvSpPr>
        <xdr:spPr bwMode="auto">
          <a:xfrm flipV="1">
            <a:off x="684" y="1092"/>
            <a:ext cx="0" cy="55"/>
          </a:xfrm>
          <a:prstGeom prst="line">
            <a:avLst/>
          </a:prstGeom>
          <a:noFill/>
          <a:ln w="3175">
            <a:solidFill>
              <a:srgbClr val="000000"/>
            </a:solidFill>
            <a:round/>
            <a:headEnd/>
            <a:tailEnd type="triangle" w="sm" len="lg"/>
          </a:ln>
        </xdr:spPr>
      </xdr:sp>
      <xdr:sp macro="" textlink="">
        <xdr:nvSpPr>
          <xdr:cNvPr id="88" name="Line 122"/>
          <xdr:cNvSpPr>
            <a:spLocks noChangeShapeType="1"/>
          </xdr:cNvSpPr>
        </xdr:nvSpPr>
        <xdr:spPr bwMode="auto">
          <a:xfrm flipV="1">
            <a:off x="700" y="1100"/>
            <a:ext cx="0" cy="47"/>
          </a:xfrm>
          <a:prstGeom prst="line">
            <a:avLst/>
          </a:prstGeom>
          <a:noFill/>
          <a:ln w="3175">
            <a:solidFill>
              <a:srgbClr val="000000"/>
            </a:solidFill>
            <a:round/>
            <a:headEnd/>
            <a:tailEnd type="triangle" w="sm" len="lg"/>
          </a:ln>
        </xdr:spPr>
      </xdr:sp>
      <xdr:sp macro="" textlink="">
        <xdr:nvSpPr>
          <xdr:cNvPr id="89" name="Line 123"/>
          <xdr:cNvSpPr>
            <a:spLocks noChangeShapeType="1"/>
          </xdr:cNvSpPr>
        </xdr:nvSpPr>
        <xdr:spPr bwMode="auto">
          <a:xfrm flipV="1">
            <a:off x="716" y="1108"/>
            <a:ext cx="0" cy="39"/>
          </a:xfrm>
          <a:prstGeom prst="line">
            <a:avLst/>
          </a:prstGeom>
          <a:noFill/>
          <a:ln w="3175">
            <a:solidFill>
              <a:srgbClr val="000000"/>
            </a:solidFill>
            <a:round/>
            <a:headEnd/>
            <a:tailEnd type="triangle" w="sm" len="lg"/>
          </a:ln>
        </xdr:spPr>
      </xdr:sp>
      <xdr:sp macro="" textlink="">
        <xdr:nvSpPr>
          <xdr:cNvPr id="90" name="Line 124"/>
          <xdr:cNvSpPr>
            <a:spLocks noChangeShapeType="1"/>
          </xdr:cNvSpPr>
        </xdr:nvSpPr>
        <xdr:spPr bwMode="auto">
          <a:xfrm flipV="1">
            <a:off x="732" y="1117"/>
            <a:ext cx="0" cy="31"/>
          </a:xfrm>
          <a:prstGeom prst="line">
            <a:avLst/>
          </a:prstGeom>
          <a:noFill/>
          <a:ln w="3175">
            <a:solidFill>
              <a:srgbClr val="000000"/>
            </a:solidFill>
            <a:round/>
            <a:headEnd/>
            <a:tailEnd type="triangle" w="sm" len="lg"/>
          </a:ln>
        </xdr:spPr>
      </xdr:sp>
      <xdr:sp macro="" textlink="">
        <xdr:nvSpPr>
          <xdr:cNvPr id="91" name="Line 125"/>
          <xdr:cNvSpPr>
            <a:spLocks noChangeShapeType="1"/>
          </xdr:cNvSpPr>
        </xdr:nvSpPr>
        <xdr:spPr bwMode="auto">
          <a:xfrm flipV="1">
            <a:off x="748" y="1126"/>
            <a:ext cx="0" cy="22"/>
          </a:xfrm>
          <a:prstGeom prst="line">
            <a:avLst/>
          </a:prstGeom>
          <a:noFill/>
          <a:ln w="3175">
            <a:solidFill>
              <a:srgbClr val="000000"/>
            </a:solidFill>
            <a:round/>
            <a:headEnd/>
            <a:tailEnd type="triangle" w="sm" len="lg"/>
          </a:ln>
        </xdr:spPr>
      </xdr:sp>
      <xdr:sp macro="" textlink="">
        <xdr:nvSpPr>
          <xdr:cNvPr id="92" name="Line 126"/>
          <xdr:cNvSpPr>
            <a:spLocks noChangeShapeType="1"/>
          </xdr:cNvSpPr>
        </xdr:nvSpPr>
        <xdr:spPr bwMode="auto">
          <a:xfrm flipV="1">
            <a:off x="764" y="1133"/>
            <a:ext cx="0" cy="14"/>
          </a:xfrm>
          <a:prstGeom prst="line">
            <a:avLst/>
          </a:prstGeom>
          <a:noFill/>
          <a:ln w="3175">
            <a:solidFill>
              <a:srgbClr val="000000"/>
            </a:solidFill>
            <a:round/>
            <a:headEnd/>
            <a:tailEnd type="triangle" w="sm" len="lg"/>
          </a:ln>
        </xdr:spPr>
      </xdr:sp>
    </xdr:grpSp>
    <xdr:clientData/>
  </xdr:twoCellAnchor>
  <xdr:twoCellAnchor>
    <xdr:from>
      <xdr:col>0</xdr:col>
      <xdr:colOff>85725</xdr:colOff>
      <xdr:row>0</xdr:row>
      <xdr:rowOff>95250</xdr:rowOff>
    </xdr:from>
    <xdr:to>
      <xdr:col>9</xdr:col>
      <xdr:colOff>285750</xdr:colOff>
      <xdr:row>4</xdr:row>
      <xdr:rowOff>133350</xdr:rowOff>
    </xdr:to>
    <xdr:sp macro="" textlink="">
      <xdr:nvSpPr>
        <xdr:cNvPr id="128" name="WordArt 127"/>
        <xdr:cNvSpPr>
          <a:spLocks noChangeArrowheads="1" noChangeShapeType="1" noTextEdit="1"/>
        </xdr:cNvSpPr>
      </xdr:nvSpPr>
      <xdr:spPr bwMode="auto">
        <a:xfrm>
          <a:off x="85725" y="95250"/>
          <a:ext cx="5686425" cy="800100"/>
        </a:xfrm>
        <a:prstGeom prst="rect">
          <a:avLst/>
        </a:prstGeom>
      </xdr:spPr>
      <xdr:txBody>
        <a:bodyPr wrap="none" fromWordArt="1">
          <a:prstTxWarp prst="textPlain">
            <a:avLst>
              <a:gd name="adj" fmla="val 50000"/>
            </a:avLst>
          </a:prstTxWarp>
        </a:bodyPr>
        <a:lstStyle/>
        <a:p>
          <a:pPr algn="ctr" rtl="0"/>
          <a:r>
            <a:rPr lang="en-US" sz="1800" kern="10" spc="0">
              <a:ln w="9525">
                <a:solidFill>
                  <a:srgbClr val="000000"/>
                </a:solidFill>
                <a:round/>
                <a:headEnd/>
                <a:tailEnd/>
              </a:ln>
              <a:solidFill>
                <a:srgbClr val="FF9900"/>
              </a:solidFill>
              <a:effectLst/>
              <a:latin typeface="Arial"/>
              <a:cs typeface="Arial"/>
            </a:rPr>
            <a:t>Original derivation by R. Burandt</a:t>
          </a:r>
        </a:p>
        <a:p>
          <a:pPr algn="ctr" rtl="0"/>
          <a:r>
            <a:rPr lang="en-US" sz="1800" kern="10" spc="0">
              <a:ln w="9525">
                <a:solidFill>
                  <a:srgbClr val="000000"/>
                </a:solidFill>
                <a:round/>
                <a:headEnd/>
                <a:tailEnd/>
              </a:ln>
              <a:solidFill>
                <a:srgbClr val="FF9900"/>
              </a:solidFill>
              <a:effectLst/>
              <a:latin typeface="Arial"/>
              <a:cs typeface="Arial"/>
            </a:rPr>
            <a:t>March 1959</a:t>
          </a:r>
        </a:p>
      </xdr:txBody>
    </xdr:sp>
    <xdr:clientData/>
  </xdr:twoCellAnchor>
  <xdr:twoCellAnchor editAs="oneCell">
    <xdr:from>
      <xdr:col>0</xdr:col>
      <xdr:colOff>0</xdr:colOff>
      <xdr:row>14</xdr:row>
      <xdr:rowOff>9525</xdr:rowOff>
    </xdr:from>
    <xdr:to>
      <xdr:col>8</xdr:col>
      <xdr:colOff>347383</xdr:colOff>
      <xdr:row>45</xdr:row>
      <xdr:rowOff>161925</xdr:rowOff>
    </xdr:to>
    <xdr:pic>
      <xdr:nvPicPr>
        <xdr:cNvPr id="129" name="Picture 130"/>
        <xdr:cNvPicPr>
          <a:picLocks noChangeAspect="1" noChangeArrowheads="1"/>
        </xdr:cNvPicPr>
      </xdr:nvPicPr>
      <xdr:blipFill>
        <a:blip xmlns:r="http://schemas.openxmlformats.org/officeDocument/2006/relationships" r:embed="rId1" cstate="print"/>
        <a:srcRect/>
        <a:stretch>
          <a:fillRect/>
        </a:stretch>
      </xdr:blipFill>
      <xdr:spPr bwMode="auto">
        <a:xfrm>
          <a:off x="0" y="2676525"/>
          <a:ext cx="5224183" cy="6057900"/>
        </a:xfrm>
        <a:prstGeom prst="rect">
          <a:avLst/>
        </a:prstGeom>
        <a:noFill/>
        <a:ln w="9525">
          <a:noFill/>
          <a:miter lim="800000"/>
          <a:headEnd/>
          <a:tailEnd/>
        </a:ln>
      </xdr:spPr>
    </xdr:pic>
    <xdr:clientData/>
  </xdr:twoCellAnchor>
  <xdr:twoCellAnchor editAs="oneCell">
    <xdr:from>
      <xdr:col>0</xdr:col>
      <xdr:colOff>0</xdr:colOff>
      <xdr:row>45</xdr:row>
      <xdr:rowOff>152400</xdr:rowOff>
    </xdr:from>
    <xdr:to>
      <xdr:col>9</xdr:col>
      <xdr:colOff>190500</xdr:colOff>
      <xdr:row>82</xdr:row>
      <xdr:rowOff>9525</xdr:rowOff>
    </xdr:to>
    <xdr:pic>
      <xdr:nvPicPr>
        <xdr:cNvPr id="130" name="Picture 131"/>
        <xdr:cNvPicPr>
          <a:picLocks noChangeAspect="1" noChangeArrowheads="1"/>
        </xdr:cNvPicPr>
      </xdr:nvPicPr>
      <xdr:blipFill>
        <a:blip xmlns:r="http://schemas.openxmlformats.org/officeDocument/2006/relationships" r:embed="rId2" cstate="print"/>
        <a:srcRect r="-5252"/>
        <a:stretch>
          <a:fillRect/>
        </a:stretch>
      </xdr:blipFill>
      <xdr:spPr bwMode="auto">
        <a:xfrm>
          <a:off x="0" y="8724900"/>
          <a:ext cx="5676900" cy="6905625"/>
        </a:xfrm>
        <a:prstGeom prst="rect">
          <a:avLst/>
        </a:prstGeom>
        <a:noFill/>
        <a:ln w="9525">
          <a:noFill/>
          <a:miter lim="800000"/>
          <a:headEnd/>
          <a:tailEnd/>
        </a:ln>
      </xdr:spPr>
    </xdr:pic>
    <xdr:clientData/>
  </xdr:twoCellAnchor>
  <xdr:twoCellAnchor editAs="oneCell">
    <xdr:from>
      <xdr:col>0</xdr:col>
      <xdr:colOff>0</xdr:colOff>
      <xdr:row>45</xdr:row>
      <xdr:rowOff>152400</xdr:rowOff>
    </xdr:from>
    <xdr:to>
      <xdr:col>8</xdr:col>
      <xdr:colOff>514350</xdr:colOff>
      <xdr:row>82</xdr:row>
      <xdr:rowOff>66675</xdr:rowOff>
    </xdr:to>
    <xdr:sp macro="" textlink="">
      <xdr:nvSpPr>
        <xdr:cNvPr id="2049" name="AutoShape 1"/>
        <xdr:cNvSpPr>
          <a:spLocks noChangeAspect="1" noChangeArrowheads="1"/>
        </xdr:cNvSpPr>
      </xdr:nvSpPr>
      <xdr:spPr bwMode="auto">
        <a:xfrm>
          <a:off x="0" y="8801100"/>
          <a:ext cx="5391150" cy="76485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zoomScale="70" zoomScaleNormal="100" zoomScaleSheetLayoutView="70" workbookViewId="0"/>
  </sheetViews>
  <sheetFormatPr defaultColWidth="9.109375" defaultRowHeight="15.6" x14ac:dyDescent="0.3"/>
  <cols>
    <col min="1" max="2" width="9.109375" style="11"/>
    <col min="3" max="3" width="10.6640625" style="11" bestFit="1" customWidth="1"/>
    <col min="4" max="11" width="9.109375" style="11"/>
    <col min="12" max="12" width="5.44140625" style="2" customWidth="1"/>
    <col min="13" max="17" width="5.33203125" style="57" customWidth="1"/>
    <col min="18" max="19" width="5.33203125" style="58" customWidth="1"/>
    <col min="20" max="25" width="9.109375" style="61"/>
    <col min="26" max="16384" width="9.109375" style="11"/>
  </cols>
  <sheetData>
    <row r="1" spans="1:25" s="2" customFormat="1" ht="13.8" x14ac:dyDescent="0.3">
      <c r="A1" s="21"/>
      <c r="B1" s="22" t="s">
        <v>1</v>
      </c>
      <c r="C1" s="23" t="s">
        <v>0</v>
      </c>
      <c r="D1" s="21"/>
      <c r="E1" s="21"/>
      <c r="F1" s="22" t="s">
        <v>14</v>
      </c>
      <c r="G1" s="24"/>
      <c r="H1" s="21"/>
      <c r="I1" s="21"/>
      <c r="J1" s="21"/>
      <c r="K1" s="21"/>
      <c r="M1" s="54"/>
      <c r="N1" s="54"/>
      <c r="O1" s="54"/>
      <c r="P1" s="54"/>
      <c r="Q1" s="54"/>
      <c r="R1" s="54"/>
      <c r="S1" s="54"/>
      <c r="T1" s="55"/>
      <c r="U1" s="55"/>
      <c r="V1" s="55"/>
      <c r="W1" s="30"/>
      <c r="X1" s="56"/>
      <c r="Y1" s="55"/>
    </row>
    <row r="2" spans="1:25" s="2" customFormat="1" ht="13.8" x14ac:dyDescent="0.3">
      <c r="A2" s="21"/>
      <c r="B2" s="22" t="s">
        <v>2</v>
      </c>
      <c r="C2" s="23" t="s">
        <v>10</v>
      </c>
      <c r="D2" s="21"/>
      <c r="E2" s="21"/>
      <c r="F2" s="22" t="s">
        <v>5</v>
      </c>
      <c r="G2" s="23"/>
      <c r="H2" s="21"/>
      <c r="I2" s="21"/>
      <c r="J2" s="21"/>
      <c r="K2" s="21"/>
      <c r="M2" s="54"/>
      <c r="N2" s="54"/>
      <c r="O2" s="54"/>
      <c r="P2" s="54"/>
      <c r="Q2" s="54"/>
      <c r="R2" s="54"/>
      <c r="S2" s="54"/>
      <c r="T2" s="55"/>
      <c r="U2" s="55"/>
      <c r="V2" s="55"/>
      <c r="W2" s="30"/>
      <c r="X2" s="56"/>
      <c r="Y2" s="55"/>
    </row>
    <row r="3" spans="1:25" s="2" customFormat="1" ht="13.8" x14ac:dyDescent="0.3">
      <c r="A3" s="21"/>
      <c r="B3" s="22" t="s">
        <v>3</v>
      </c>
      <c r="C3" s="25"/>
      <c r="D3" s="21"/>
      <c r="E3" s="21"/>
      <c r="F3" s="22" t="s">
        <v>4</v>
      </c>
      <c r="G3" s="23"/>
      <c r="H3" s="21"/>
      <c r="I3" s="21"/>
      <c r="J3" s="21"/>
      <c r="K3" s="21"/>
      <c r="M3" s="54"/>
      <c r="N3" s="54"/>
      <c r="O3" s="54"/>
      <c r="P3" s="54"/>
      <c r="Q3" s="54"/>
      <c r="R3" s="54"/>
      <c r="S3" s="54"/>
      <c r="T3" s="55"/>
      <c r="U3" s="55"/>
      <c r="V3" s="55"/>
      <c r="W3" s="30"/>
      <c r="X3" s="56"/>
      <c r="Y3" s="55"/>
    </row>
    <row r="4" spans="1:25" s="2" customFormat="1" ht="13.8" x14ac:dyDescent="0.3">
      <c r="A4" s="21"/>
      <c r="B4" s="22" t="s">
        <v>21</v>
      </c>
      <c r="C4" s="24"/>
      <c r="D4" s="21"/>
      <c r="E4" s="21"/>
      <c r="F4" s="22" t="s">
        <v>22</v>
      </c>
      <c r="G4" s="23" t="s">
        <v>34</v>
      </c>
      <c r="H4" s="21"/>
      <c r="I4" s="21"/>
      <c r="J4" s="21"/>
      <c r="K4" s="21"/>
      <c r="M4" s="54"/>
      <c r="N4" s="54"/>
      <c r="O4" s="54"/>
      <c r="P4" s="54"/>
      <c r="Q4" s="57"/>
      <c r="R4" s="58"/>
      <c r="S4" s="58"/>
      <c r="T4" s="55"/>
      <c r="U4" s="55"/>
      <c r="V4" s="55"/>
      <c r="W4" s="30"/>
      <c r="X4" s="56"/>
      <c r="Y4" s="55"/>
    </row>
    <row r="5" spans="1:25" s="2" customFormat="1" ht="13.8" x14ac:dyDescent="0.3">
      <c r="A5" s="21"/>
      <c r="B5" s="22" t="s">
        <v>23</v>
      </c>
      <c r="C5" s="24"/>
      <c r="D5" s="21"/>
      <c r="E5" s="22"/>
      <c r="F5" s="21"/>
      <c r="G5" s="21"/>
      <c r="H5" s="21"/>
      <c r="I5" s="21"/>
      <c r="J5" s="21"/>
      <c r="K5" s="21"/>
      <c r="M5" s="54"/>
      <c r="N5" s="54"/>
      <c r="O5" s="54"/>
      <c r="P5" s="54"/>
      <c r="Q5" s="57"/>
      <c r="R5" s="58"/>
      <c r="S5" s="58"/>
      <c r="T5" s="55"/>
      <c r="U5" s="55"/>
      <c r="V5" s="55"/>
      <c r="W5" s="30"/>
      <c r="X5" s="56"/>
      <c r="Y5" s="55"/>
    </row>
    <row r="6" spans="1:25" s="2" customFormat="1" ht="13.8" x14ac:dyDescent="0.3">
      <c r="A6" s="21"/>
      <c r="B6" s="21" t="s">
        <v>7</v>
      </c>
      <c r="C6" s="26"/>
      <c r="D6" s="21"/>
      <c r="E6" s="21"/>
      <c r="F6" s="21"/>
      <c r="G6" s="21"/>
      <c r="H6" s="21"/>
      <c r="I6" s="21"/>
      <c r="J6" s="21"/>
      <c r="K6" s="21"/>
      <c r="M6" s="54"/>
      <c r="N6" s="54"/>
      <c r="O6" s="54"/>
      <c r="P6" s="54"/>
      <c r="Q6" s="57"/>
      <c r="R6" s="58"/>
      <c r="S6" s="58"/>
      <c r="T6" s="55"/>
      <c r="U6" s="55"/>
      <c r="V6" s="55"/>
      <c r="W6" s="30"/>
      <c r="X6" s="56"/>
      <c r="Y6" s="55"/>
    </row>
    <row r="7" spans="1:25" s="2" customFormat="1" ht="13.8" x14ac:dyDescent="0.3">
      <c r="A7" s="21"/>
      <c r="B7" s="21"/>
      <c r="C7" s="21"/>
      <c r="D7" s="21"/>
      <c r="E7" s="21"/>
      <c r="F7" s="21"/>
      <c r="G7" s="21"/>
      <c r="H7" s="21"/>
      <c r="I7" s="21"/>
      <c r="J7" s="21"/>
      <c r="K7" s="21"/>
      <c r="M7" s="54"/>
      <c r="N7" s="54"/>
      <c r="O7" s="54"/>
      <c r="P7" s="54"/>
      <c r="Q7" s="57"/>
      <c r="R7" s="58"/>
      <c r="S7" s="58"/>
      <c r="T7" s="55"/>
      <c r="U7" s="55"/>
      <c r="V7" s="55"/>
      <c r="W7" s="30"/>
      <c r="X7" s="56"/>
      <c r="Y7" s="55"/>
    </row>
    <row r="8" spans="1:25" s="2" customFormat="1" ht="13.8" x14ac:dyDescent="0.3">
      <c r="A8" s="59"/>
      <c r="E8" s="3"/>
      <c r="F8" s="5"/>
      <c r="H8" s="4"/>
      <c r="I8" s="3"/>
      <c r="J8" s="8"/>
      <c r="K8" s="9"/>
      <c r="L8" s="1"/>
      <c r="M8" s="54"/>
      <c r="N8" s="54"/>
      <c r="O8" s="54"/>
      <c r="P8" s="54"/>
      <c r="Q8" s="57"/>
      <c r="R8" s="58"/>
      <c r="S8" s="58"/>
      <c r="T8" s="55"/>
      <c r="U8" s="55"/>
      <c r="V8" s="55"/>
      <c r="W8" s="55"/>
      <c r="X8" s="55"/>
      <c r="Y8" s="55"/>
    </row>
    <row r="9" spans="1:25" s="2" customFormat="1" ht="13.8" x14ac:dyDescent="0.3">
      <c r="E9" s="3"/>
      <c r="F9" s="4"/>
      <c r="H9" s="4"/>
      <c r="I9" s="3"/>
      <c r="J9" s="9"/>
      <c r="K9" s="9"/>
      <c r="L9" s="1"/>
      <c r="M9" s="54"/>
      <c r="N9" s="54"/>
      <c r="O9" s="54"/>
      <c r="P9" s="54"/>
      <c r="Q9" s="57"/>
      <c r="R9" s="58"/>
      <c r="S9" s="58"/>
      <c r="T9" s="55"/>
      <c r="U9" s="55"/>
      <c r="V9" s="55"/>
      <c r="W9" s="55"/>
      <c r="X9" s="55"/>
      <c r="Y9" s="55"/>
    </row>
    <row r="10" spans="1:25" s="2" customFormat="1" ht="13.8" x14ac:dyDescent="0.3">
      <c r="E10" s="3"/>
      <c r="F10" s="4"/>
      <c r="H10" s="4"/>
      <c r="I10" s="3"/>
      <c r="J10" s="5"/>
      <c r="K10" s="4"/>
      <c r="L10" s="1"/>
      <c r="M10" s="54"/>
      <c r="N10" s="54"/>
      <c r="O10" s="54"/>
      <c r="P10" s="54"/>
      <c r="Q10" s="57"/>
      <c r="R10" s="58"/>
      <c r="S10" s="58"/>
      <c r="T10" s="55"/>
      <c r="U10" s="55"/>
      <c r="V10" s="55"/>
      <c r="W10" s="55"/>
      <c r="X10" s="55"/>
      <c r="Y10" s="55"/>
    </row>
    <row r="11" spans="1:25" s="2" customFormat="1" ht="13.8" x14ac:dyDescent="0.3">
      <c r="E11" s="3"/>
      <c r="F11" s="4"/>
      <c r="I11" s="10"/>
      <c r="J11" s="5"/>
      <c r="M11" s="54"/>
      <c r="N11" s="54"/>
      <c r="O11" s="54"/>
      <c r="P11" s="54"/>
      <c r="Q11" s="54"/>
      <c r="R11" s="54"/>
      <c r="S11" s="54"/>
      <c r="T11" s="55"/>
      <c r="U11" s="55"/>
      <c r="V11" s="55"/>
      <c r="W11" s="55"/>
      <c r="X11" s="55"/>
      <c r="Y11" s="55"/>
    </row>
    <row r="12" spans="1:25" x14ac:dyDescent="0.3">
      <c r="C12" s="12" t="str">
        <f>G4</f>
        <v>IMPORTANT INFORMATION</v>
      </c>
      <c r="M12" s="54"/>
      <c r="N12" s="54"/>
      <c r="O12" s="54"/>
      <c r="P12" s="54"/>
      <c r="Q12" s="60"/>
      <c r="R12" s="60"/>
      <c r="S12" s="60"/>
    </row>
    <row r="13" spans="1:25" s="2" customFormat="1" ht="13.8" x14ac:dyDescent="0.3">
      <c r="M13" s="54"/>
      <c r="N13" s="54"/>
      <c r="O13" s="54"/>
      <c r="P13" s="54"/>
      <c r="Q13" s="54"/>
      <c r="R13" s="54"/>
      <c r="S13" s="54"/>
      <c r="T13" s="55"/>
      <c r="U13" s="55"/>
      <c r="V13" s="55"/>
      <c r="W13" s="55"/>
      <c r="X13" s="55"/>
      <c r="Y13" s="55"/>
    </row>
    <row r="14" spans="1:25" s="2" customFormat="1" ht="13.8" x14ac:dyDescent="0.3">
      <c r="B14" s="19" t="s">
        <v>31</v>
      </c>
      <c r="M14" s="54"/>
      <c r="N14" s="54"/>
      <c r="O14" s="54"/>
      <c r="P14" s="54"/>
      <c r="Q14" s="54"/>
      <c r="R14" s="54"/>
      <c r="S14" s="54"/>
      <c r="T14" s="55"/>
      <c r="U14" s="55"/>
      <c r="V14" s="55"/>
      <c r="W14" s="55"/>
      <c r="X14" s="55"/>
      <c r="Y14" s="55"/>
    </row>
    <row r="15" spans="1:25" s="2" customFormat="1" ht="13.8" x14ac:dyDescent="0.3">
      <c r="A15" s="16"/>
      <c r="K15" s="16"/>
      <c r="M15" s="57"/>
      <c r="N15" s="57"/>
      <c r="O15" s="57"/>
      <c r="P15" s="57"/>
      <c r="Q15" s="57"/>
      <c r="R15" s="58"/>
      <c r="S15" s="58"/>
      <c r="T15" s="55"/>
      <c r="U15" s="55"/>
      <c r="V15" s="55"/>
      <c r="W15" s="55"/>
      <c r="X15" s="55"/>
      <c r="Y15" s="55"/>
    </row>
    <row r="16" spans="1:25" s="2" customFormat="1" ht="12.75" customHeight="1" x14ac:dyDescent="0.3">
      <c r="B16" s="66" t="s">
        <v>88</v>
      </c>
      <c r="C16" s="66"/>
      <c r="D16" s="66"/>
      <c r="E16" s="66"/>
      <c r="F16" s="66"/>
      <c r="G16" s="66"/>
      <c r="H16" s="66"/>
      <c r="I16" s="66"/>
      <c r="J16" s="66"/>
      <c r="M16" s="57"/>
      <c r="N16" s="57"/>
      <c r="O16" s="57"/>
      <c r="P16" s="57"/>
      <c r="Q16" s="57"/>
      <c r="R16" s="58"/>
      <c r="S16" s="58"/>
      <c r="T16" s="55"/>
      <c r="U16" s="55"/>
      <c r="V16" s="55"/>
      <c r="W16" s="55"/>
      <c r="X16" s="55"/>
      <c r="Y16" s="55"/>
    </row>
    <row r="17" spans="1:25" s="2" customFormat="1" ht="13.8" x14ac:dyDescent="0.3">
      <c r="B17" s="66"/>
      <c r="C17" s="66"/>
      <c r="D17" s="66"/>
      <c r="E17" s="66"/>
      <c r="F17" s="66"/>
      <c r="G17" s="66"/>
      <c r="H17" s="66"/>
      <c r="I17" s="66"/>
      <c r="J17" s="66"/>
      <c r="M17" s="57"/>
      <c r="N17" s="57"/>
      <c r="O17" s="57"/>
      <c r="P17" s="57"/>
      <c r="Q17" s="57"/>
      <c r="R17" s="58"/>
      <c r="S17" s="58"/>
      <c r="T17" s="55"/>
      <c r="U17" s="55"/>
      <c r="V17" s="55"/>
      <c r="W17" s="55"/>
      <c r="X17" s="55"/>
      <c r="Y17" s="55"/>
    </row>
    <row r="18" spans="1:25" s="2" customFormat="1" ht="13.8" x14ac:dyDescent="0.3">
      <c r="B18" s="66"/>
      <c r="C18" s="66"/>
      <c r="D18" s="66"/>
      <c r="E18" s="66"/>
      <c r="F18" s="66"/>
      <c r="G18" s="66"/>
      <c r="H18" s="66"/>
      <c r="I18" s="66"/>
      <c r="J18" s="66"/>
      <c r="M18" s="57"/>
      <c r="N18" s="57"/>
      <c r="O18" s="57"/>
      <c r="P18" s="57"/>
      <c r="Q18" s="57"/>
      <c r="R18" s="58"/>
      <c r="S18" s="58"/>
      <c r="T18" s="55"/>
      <c r="U18" s="55"/>
      <c r="V18" s="55"/>
      <c r="W18" s="55"/>
      <c r="X18" s="55"/>
      <c r="Y18" s="55"/>
    </row>
    <row r="19" spans="1:25" s="2" customFormat="1" ht="13.8" x14ac:dyDescent="0.3">
      <c r="B19" s="66"/>
      <c r="C19" s="66"/>
      <c r="D19" s="66"/>
      <c r="E19" s="66"/>
      <c r="F19" s="66"/>
      <c r="G19" s="66"/>
      <c r="H19" s="66"/>
      <c r="I19" s="66"/>
      <c r="J19" s="66"/>
      <c r="M19" s="57"/>
      <c r="N19" s="57"/>
      <c r="O19" s="57"/>
      <c r="P19" s="57"/>
      <c r="Q19" s="57"/>
      <c r="R19" s="58"/>
      <c r="S19" s="58"/>
      <c r="T19" s="55"/>
      <c r="U19" s="55"/>
      <c r="V19" s="55"/>
      <c r="W19" s="55"/>
      <c r="X19" s="55"/>
      <c r="Y19" s="55"/>
    </row>
    <row r="20" spans="1:25" s="2" customFormat="1" ht="12.75" customHeight="1" x14ac:dyDescent="0.3">
      <c r="A20" s="16"/>
      <c r="B20" s="18" t="s">
        <v>83</v>
      </c>
      <c r="C20" s="16"/>
      <c r="D20" s="16"/>
      <c r="E20" s="16"/>
      <c r="F20" s="16"/>
      <c r="G20" s="16"/>
      <c r="H20" s="16"/>
      <c r="I20" s="16"/>
      <c r="J20" s="16"/>
      <c r="K20" s="16"/>
      <c r="M20" s="57"/>
      <c r="N20" s="57"/>
      <c r="O20" s="57"/>
      <c r="P20" s="57"/>
      <c r="Q20" s="57"/>
      <c r="R20" s="58"/>
      <c r="S20" s="58"/>
      <c r="T20" s="55"/>
      <c r="U20" s="55"/>
      <c r="V20" s="55"/>
      <c r="W20" s="55"/>
      <c r="X20" s="55"/>
      <c r="Y20" s="55"/>
    </row>
    <row r="21" spans="1:25" s="2" customFormat="1" ht="13.8" x14ac:dyDescent="0.3">
      <c r="A21" s="16"/>
      <c r="B21" s="18"/>
      <c r="C21" s="16"/>
      <c r="D21" s="16"/>
      <c r="E21" s="16"/>
      <c r="F21" s="16"/>
      <c r="G21" s="16"/>
      <c r="H21" s="16"/>
      <c r="I21" s="16"/>
      <c r="J21" s="16"/>
      <c r="K21" s="16"/>
      <c r="M21" s="57"/>
      <c r="N21" s="57"/>
      <c r="O21" s="57"/>
      <c r="P21" s="57"/>
      <c r="Q21" s="57"/>
      <c r="R21" s="58"/>
      <c r="S21" s="58"/>
      <c r="T21" s="55"/>
      <c r="U21" s="55"/>
      <c r="V21" s="55"/>
      <c r="W21" s="55"/>
      <c r="X21" s="55"/>
      <c r="Y21" s="55"/>
    </row>
    <row r="22" spans="1:25" s="2" customFormat="1" ht="13.8" x14ac:dyDescent="0.3">
      <c r="A22" s="16"/>
      <c r="B22" s="66" t="s">
        <v>89</v>
      </c>
      <c r="C22" s="66"/>
      <c r="D22" s="66"/>
      <c r="E22" s="66"/>
      <c r="F22" s="66"/>
      <c r="G22" s="66"/>
      <c r="H22" s="66"/>
      <c r="I22" s="66"/>
      <c r="J22" s="66"/>
      <c r="K22" s="16"/>
      <c r="M22" s="57"/>
      <c r="N22" s="57"/>
      <c r="O22" s="57"/>
      <c r="P22" s="57"/>
      <c r="Q22" s="57"/>
      <c r="R22" s="58"/>
      <c r="S22" s="58"/>
      <c r="T22" s="55"/>
      <c r="U22" s="55"/>
      <c r="V22" s="55"/>
      <c r="W22" s="55"/>
      <c r="X22" s="55"/>
      <c r="Y22" s="55"/>
    </row>
    <row r="23" spans="1:25" s="2" customFormat="1" ht="13.8" x14ac:dyDescent="0.3">
      <c r="A23" s="16"/>
      <c r="B23" s="66"/>
      <c r="C23" s="66"/>
      <c r="D23" s="66"/>
      <c r="E23" s="66"/>
      <c r="F23" s="66"/>
      <c r="G23" s="66"/>
      <c r="H23" s="66"/>
      <c r="I23" s="66"/>
      <c r="J23" s="66"/>
      <c r="K23" s="16"/>
      <c r="M23" s="57"/>
      <c r="N23" s="57"/>
      <c r="O23" s="57"/>
      <c r="P23" s="57"/>
      <c r="Q23" s="57"/>
      <c r="R23" s="58"/>
      <c r="S23" s="62"/>
      <c r="T23" s="55"/>
      <c r="U23" s="55"/>
      <c r="V23" s="55"/>
      <c r="W23" s="55"/>
      <c r="X23" s="55"/>
      <c r="Y23" s="55"/>
    </row>
    <row r="24" spans="1:25" s="2" customFormat="1" ht="13.8" x14ac:dyDescent="0.3">
      <c r="A24" s="16"/>
      <c r="B24" s="66"/>
      <c r="C24" s="66"/>
      <c r="D24" s="66"/>
      <c r="E24" s="66"/>
      <c r="F24" s="66"/>
      <c r="G24" s="66"/>
      <c r="H24" s="66"/>
      <c r="I24" s="66"/>
      <c r="J24" s="66"/>
      <c r="K24" s="16"/>
      <c r="M24" s="57"/>
      <c r="N24" s="57"/>
      <c r="O24" s="57"/>
      <c r="P24" s="57"/>
      <c r="Q24" s="57"/>
      <c r="R24" s="58"/>
      <c r="S24" s="62"/>
      <c r="T24" s="55"/>
      <c r="U24" s="55"/>
      <c r="V24" s="55"/>
      <c r="W24" s="55"/>
      <c r="X24" s="55"/>
      <c r="Y24" s="55"/>
    </row>
    <row r="25" spans="1:25" s="2" customFormat="1" ht="12.75" customHeight="1" x14ac:dyDescent="0.3">
      <c r="A25" s="16"/>
      <c r="B25" s="65"/>
      <c r="C25" s="65"/>
      <c r="D25" s="65"/>
      <c r="E25" s="65"/>
      <c r="F25" s="70" t="s">
        <v>99</v>
      </c>
      <c r="G25" s="65"/>
      <c r="H25" s="65"/>
      <c r="I25" s="65"/>
      <c r="J25" s="65"/>
      <c r="K25" s="16"/>
      <c r="M25" s="57"/>
      <c r="N25" s="57"/>
      <c r="O25" s="57"/>
      <c r="P25" s="57"/>
      <c r="Q25" s="57"/>
      <c r="R25" s="58"/>
      <c r="S25" s="58"/>
      <c r="T25" s="55"/>
      <c r="U25" s="55"/>
      <c r="V25" s="55"/>
      <c r="W25" s="55"/>
      <c r="X25" s="55"/>
      <c r="Y25" s="55"/>
    </row>
    <row r="26" spans="1:25" s="2" customFormat="1" ht="13.8" x14ac:dyDescent="0.3">
      <c r="A26" s="16"/>
      <c r="B26" s="66" t="s">
        <v>90</v>
      </c>
      <c r="C26" s="66"/>
      <c r="D26" s="66"/>
      <c r="E26" s="66"/>
      <c r="F26" s="66"/>
      <c r="G26" s="66"/>
      <c r="H26" s="66"/>
      <c r="I26" s="66"/>
      <c r="J26" s="66"/>
      <c r="K26" s="16"/>
      <c r="M26" s="57"/>
      <c r="N26" s="57"/>
      <c r="O26" s="57"/>
      <c r="P26" s="57"/>
      <c r="Q26" s="57"/>
      <c r="R26" s="58"/>
      <c r="S26" s="58"/>
      <c r="T26" s="55"/>
      <c r="U26" s="55"/>
      <c r="V26" s="55"/>
      <c r="W26" s="55"/>
      <c r="X26" s="55"/>
      <c r="Y26" s="55"/>
    </row>
    <row r="27" spans="1:25" s="2" customFormat="1" ht="13.8" x14ac:dyDescent="0.3">
      <c r="A27" s="16"/>
      <c r="B27" s="66"/>
      <c r="C27" s="66"/>
      <c r="D27" s="66"/>
      <c r="E27" s="66"/>
      <c r="F27" s="66"/>
      <c r="G27" s="66"/>
      <c r="H27" s="66"/>
      <c r="I27" s="66"/>
      <c r="J27" s="66"/>
      <c r="K27" s="16"/>
      <c r="M27" s="57"/>
      <c r="N27" s="57"/>
      <c r="O27" s="57"/>
      <c r="P27" s="57"/>
      <c r="Q27" s="57"/>
      <c r="R27" s="58"/>
      <c r="S27" s="58"/>
      <c r="T27" s="55"/>
      <c r="U27" s="55"/>
      <c r="V27" s="55"/>
      <c r="W27" s="55"/>
      <c r="X27" s="55"/>
      <c r="Y27" s="55"/>
    </row>
    <row r="28" spans="1:25" s="2" customFormat="1" ht="13.8" x14ac:dyDescent="0.3">
      <c r="A28" s="16"/>
      <c r="B28" s="65"/>
      <c r="C28" s="65"/>
      <c r="D28" s="65"/>
      <c r="E28" s="65"/>
      <c r="F28" s="65"/>
      <c r="G28" s="65"/>
      <c r="H28" s="65"/>
      <c r="I28" s="65"/>
      <c r="J28" s="65"/>
      <c r="K28" s="16"/>
      <c r="M28" s="57"/>
      <c r="N28" s="57"/>
      <c r="O28" s="57"/>
      <c r="P28" s="57"/>
      <c r="Q28" s="57"/>
      <c r="R28" s="58"/>
      <c r="S28" s="58"/>
      <c r="T28" s="55"/>
      <c r="U28" s="55"/>
      <c r="V28" s="55"/>
      <c r="W28" s="55"/>
      <c r="X28" s="55"/>
      <c r="Y28" s="55"/>
    </row>
    <row r="29" spans="1:25" s="2" customFormat="1" ht="13.8" x14ac:dyDescent="0.3">
      <c r="A29" s="16"/>
      <c r="B29" s="66" t="s">
        <v>91</v>
      </c>
      <c r="C29" s="66"/>
      <c r="D29" s="66"/>
      <c r="E29" s="66"/>
      <c r="F29" s="66"/>
      <c r="G29" s="66"/>
      <c r="H29" s="66"/>
      <c r="I29" s="66"/>
      <c r="J29" s="66"/>
      <c r="K29" s="16"/>
      <c r="M29" s="57"/>
      <c r="N29" s="57"/>
      <c r="O29" s="57"/>
      <c r="P29" s="57"/>
      <c r="Q29" s="57"/>
      <c r="R29" s="58"/>
      <c r="S29" s="58"/>
      <c r="T29" s="55"/>
      <c r="U29" s="55"/>
      <c r="V29" s="55"/>
      <c r="W29" s="55"/>
      <c r="X29" s="55"/>
      <c r="Y29" s="55"/>
    </row>
    <row r="30" spans="1:25" s="2" customFormat="1" ht="13.8" x14ac:dyDescent="0.3">
      <c r="A30" s="16"/>
      <c r="B30" s="66"/>
      <c r="C30" s="66"/>
      <c r="D30" s="66"/>
      <c r="E30" s="66"/>
      <c r="F30" s="66"/>
      <c r="G30" s="66"/>
      <c r="H30" s="66"/>
      <c r="I30" s="66"/>
      <c r="J30" s="66"/>
      <c r="K30" s="16"/>
      <c r="M30" s="57"/>
      <c r="N30" s="57"/>
      <c r="O30" s="57"/>
      <c r="P30" s="57"/>
      <c r="Q30" s="57"/>
      <c r="R30" s="58"/>
      <c r="S30" s="58"/>
      <c r="T30" s="55"/>
      <c r="U30" s="55"/>
      <c r="V30" s="55"/>
      <c r="W30" s="55"/>
      <c r="X30" s="55"/>
      <c r="Y30" s="55"/>
    </row>
    <row r="31" spans="1:25" s="2" customFormat="1" ht="12.75" customHeight="1" x14ac:dyDescent="0.3">
      <c r="A31" s="16"/>
      <c r="B31" s="66"/>
      <c r="C31" s="66"/>
      <c r="D31" s="66"/>
      <c r="E31" s="66"/>
      <c r="F31" s="66"/>
      <c r="G31" s="66"/>
      <c r="H31" s="66"/>
      <c r="I31" s="66"/>
      <c r="J31" s="66"/>
      <c r="K31" s="16"/>
      <c r="M31" s="57"/>
      <c r="N31" s="57"/>
      <c r="O31" s="57"/>
      <c r="P31" s="57"/>
      <c r="Q31" s="57"/>
      <c r="R31" s="58"/>
      <c r="S31" s="58"/>
      <c r="T31" s="55"/>
      <c r="U31" s="55"/>
      <c r="V31" s="55"/>
      <c r="W31" s="55"/>
      <c r="X31" s="55"/>
      <c r="Y31" s="55"/>
    </row>
    <row r="32" spans="1:25" s="2" customFormat="1" ht="13.8" x14ac:dyDescent="0.3">
      <c r="A32" s="16"/>
      <c r="B32" s="66"/>
      <c r="C32" s="66"/>
      <c r="D32" s="66"/>
      <c r="E32" s="66"/>
      <c r="F32" s="66"/>
      <c r="G32" s="66"/>
      <c r="H32" s="66"/>
      <c r="I32" s="66"/>
      <c r="J32" s="66"/>
      <c r="K32" s="16"/>
      <c r="M32" s="57"/>
      <c r="N32" s="57"/>
      <c r="O32" s="57"/>
      <c r="P32" s="57"/>
      <c r="Q32" s="57"/>
      <c r="R32" s="58"/>
      <c r="S32" s="58"/>
      <c r="T32" s="55"/>
      <c r="U32" s="55"/>
      <c r="V32" s="55"/>
      <c r="W32" s="55"/>
      <c r="X32" s="55"/>
      <c r="Y32" s="55"/>
    </row>
    <row r="33" spans="1:25" s="2" customFormat="1" ht="12.75" customHeight="1" x14ac:dyDescent="0.3">
      <c r="A33" s="16"/>
      <c r="B33" s="66"/>
      <c r="C33" s="66"/>
      <c r="D33" s="66"/>
      <c r="E33" s="66"/>
      <c r="F33" s="66"/>
      <c r="G33" s="66"/>
      <c r="H33" s="66"/>
      <c r="I33" s="66"/>
      <c r="J33" s="66"/>
      <c r="K33" s="16"/>
      <c r="M33" s="57"/>
      <c r="N33" s="57"/>
      <c r="O33" s="57"/>
      <c r="P33" s="57"/>
      <c r="Q33" s="57"/>
      <c r="R33" s="58"/>
      <c r="S33" s="58"/>
      <c r="T33" s="55"/>
      <c r="U33" s="55"/>
      <c r="V33" s="55"/>
      <c r="W33" s="55"/>
      <c r="X33" s="55"/>
      <c r="Y33" s="55"/>
    </row>
    <row r="34" spans="1:25" s="2" customFormat="1" ht="13.8" x14ac:dyDescent="0.3">
      <c r="A34" s="16"/>
      <c r="B34" s="65"/>
      <c r="C34" s="65"/>
      <c r="D34" s="71" t="s">
        <v>32</v>
      </c>
      <c r="E34" s="71"/>
      <c r="F34" s="71"/>
      <c r="G34" s="71"/>
      <c r="H34" s="71"/>
      <c r="I34" s="65"/>
      <c r="J34" s="65"/>
      <c r="K34" s="16"/>
      <c r="M34" s="57"/>
      <c r="N34" s="57"/>
      <c r="O34" s="57"/>
      <c r="P34" s="57"/>
      <c r="Q34" s="57"/>
      <c r="R34" s="58"/>
      <c r="S34" s="62"/>
      <c r="T34" s="55"/>
      <c r="U34" s="55"/>
      <c r="V34" s="55"/>
      <c r="W34" s="55"/>
      <c r="X34" s="55"/>
      <c r="Y34" s="55"/>
    </row>
    <row r="35" spans="1:25" s="2" customFormat="1" ht="13.8" x14ac:dyDescent="0.3">
      <c r="A35" s="16"/>
      <c r="B35" s="16"/>
      <c r="C35" s="16"/>
      <c r="I35" s="16"/>
      <c r="J35" s="16"/>
      <c r="K35" s="16"/>
      <c r="M35" s="57"/>
      <c r="N35" s="57"/>
      <c r="O35" s="57"/>
      <c r="P35" s="57"/>
      <c r="Q35" s="57"/>
      <c r="R35" s="58"/>
      <c r="S35" s="62"/>
      <c r="T35" s="55"/>
      <c r="U35" s="55"/>
      <c r="V35" s="55"/>
      <c r="W35" s="55"/>
      <c r="X35" s="55"/>
      <c r="Y35" s="55"/>
    </row>
    <row r="36" spans="1:25" s="2" customFormat="1" ht="12.75" customHeight="1" x14ac:dyDescent="0.3">
      <c r="A36" s="16"/>
      <c r="B36" s="18" t="s">
        <v>33</v>
      </c>
      <c r="C36" s="16"/>
      <c r="D36" s="16"/>
      <c r="E36" s="16"/>
      <c r="F36" s="72"/>
      <c r="G36" s="16"/>
      <c r="H36" s="16"/>
      <c r="I36" s="16"/>
      <c r="J36" s="16"/>
      <c r="K36" s="16"/>
      <c r="M36" s="57"/>
      <c r="N36" s="57"/>
      <c r="O36" s="57"/>
      <c r="P36" s="57"/>
      <c r="Q36" s="57"/>
      <c r="R36" s="58"/>
      <c r="S36" s="58"/>
      <c r="T36" s="55"/>
      <c r="U36" s="55"/>
      <c r="V36" s="55"/>
      <c r="W36" s="55"/>
      <c r="X36" s="55"/>
      <c r="Y36" s="55"/>
    </row>
    <row r="37" spans="1:25" s="2" customFormat="1" ht="13.8" x14ac:dyDescent="0.3">
      <c r="A37" s="16"/>
      <c r="B37" s="18"/>
      <c r="C37" s="16"/>
      <c r="D37" s="16"/>
      <c r="E37" s="16"/>
      <c r="F37" s="72"/>
      <c r="G37" s="16"/>
      <c r="H37" s="16"/>
      <c r="I37" s="16"/>
      <c r="J37" s="16"/>
      <c r="K37" s="16"/>
      <c r="M37" s="57"/>
      <c r="N37" s="57"/>
      <c r="O37" s="57"/>
      <c r="P37" s="57"/>
      <c r="Q37" s="57"/>
      <c r="R37" s="58"/>
      <c r="S37" s="58"/>
      <c r="T37" s="55"/>
      <c r="U37" s="55"/>
      <c r="V37" s="55"/>
      <c r="W37" s="55"/>
      <c r="X37" s="55"/>
      <c r="Y37" s="55"/>
    </row>
    <row r="38" spans="1:25" s="2" customFormat="1" ht="13.8" x14ac:dyDescent="0.3">
      <c r="A38" s="16"/>
      <c r="B38" s="66" t="s">
        <v>92</v>
      </c>
      <c r="C38" s="66"/>
      <c r="D38" s="66"/>
      <c r="E38" s="66"/>
      <c r="F38" s="66"/>
      <c r="G38" s="66"/>
      <c r="H38" s="66"/>
      <c r="I38" s="66"/>
      <c r="J38" s="66"/>
      <c r="K38" s="16"/>
      <c r="M38" s="57"/>
      <c r="N38" s="57"/>
      <c r="O38" s="57"/>
      <c r="P38" s="57"/>
      <c r="Q38" s="57"/>
      <c r="R38" s="58"/>
      <c r="S38" s="58"/>
      <c r="T38" s="55"/>
      <c r="U38" s="55"/>
      <c r="V38" s="55"/>
      <c r="W38" s="55"/>
      <c r="X38" s="55"/>
      <c r="Y38" s="55"/>
    </row>
    <row r="39" spans="1:25" s="2" customFormat="1" ht="13.8" x14ac:dyDescent="0.3">
      <c r="A39" s="16"/>
      <c r="B39" s="66"/>
      <c r="C39" s="66"/>
      <c r="D39" s="66"/>
      <c r="E39" s="66"/>
      <c r="F39" s="66"/>
      <c r="G39" s="66"/>
      <c r="H39" s="66"/>
      <c r="I39" s="66"/>
      <c r="J39" s="66"/>
      <c r="K39" s="16"/>
      <c r="M39" s="57"/>
      <c r="N39" s="57"/>
      <c r="O39" s="57"/>
      <c r="P39" s="57"/>
      <c r="Q39" s="57"/>
      <c r="R39" s="58"/>
      <c r="S39" s="58"/>
      <c r="T39" s="55"/>
      <c r="U39" s="55"/>
      <c r="V39" s="55"/>
      <c r="W39" s="55"/>
      <c r="X39" s="55"/>
      <c r="Y39" s="55"/>
    </row>
    <row r="40" spans="1:25" s="2" customFormat="1" ht="13.8" x14ac:dyDescent="0.3">
      <c r="A40" s="16"/>
      <c r="B40" s="65"/>
      <c r="C40" s="65"/>
      <c r="D40" s="65"/>
      <c r="E40" s="65"/>
      <c r="F40" s="65"/>
      <c r="G40" s="65"/>
      <c r="H40" s="65"/>
      <c r="I40" s="65"/>
      <c r="J40" s="65"/>
      <c r="K40" s="16"/>
      <c r="M40" s="57"/>
      <c r="N40" s="57"/>
      <c r="O40" s="57"/>
      <c r="P40" s="57"/>
      <c r="Q40" s="57"/>
      <c r="R40" s="58"/>
      <c r="S40" s="58"/>
      <c r="T40" s="55"/>
      <c r="U40" s="55"/>
      <c r="V40" s="55"/>
      <c r="W40" s="55"/>
      <c r="X40" s="55"/>
      <c r="Y40" s="55"/>
    </row>
    <row r="41" spans="1:25" s="2" customFormat="1" ht="13.8" x14ac:dyDescent="0.3">
      <c r="A41" s="16"/>
      <c r="B41" s="66" t="s">
        <v>93</v>
      </c>
      <c r="C41" s="66"/>
      <c r="D41" s="66"/>
      <c r="E41" s="66"/>
      <c r="F41" s="66"/>
      <c r="G41" s="66"/>
      <c r="H41" s="66"/>
      <c r="I41" s="66"/>
      <c r="J41" s="66"/>
      <c r="K41" s="16"/>
      <c r="M41" s="57"/>
      <c r="N41" s="57"/>
      <c r="O41" s="57"/>
      <c r="P41" s="57"/>
      <c r="Q41" s="57"/>
      <c r="R41" s="58"/>
      <c r="S41" s="58"/>
      <c r="T41" s="55"/>
      <c r="U41" s="55"/>
      <c r="V41" s="55"/>
      <c r="W41" s="55"/>
      <c r="X41" s="55"/>
      <c r="Y41" s="55"/>
    </row>
    <row r="42" spans="1:25" s="2" customFormat="1" ht="13.8" x14ac:dyDescent="0.3">
      <c r="A42" s="16"/>
      <c r="B42" s="66"/>
      <c r="C42" s="66"/>
      <c r="D42" s="66"/>
      <c r="E42" s="66"/>
      <c r="F42" s="66"/>
      <c r="G42" s="66"/>
      <c r="H42" s="66"/>
      <c r="I42" s="66"/>
      <c r="J42" s="66"/>
      <c r="K42" s="16"/>
      <c r="M42" s="57"/>
      <c r="N42" s="57"/>
      <c r="O42" s="57"/>
      <c r="P42" s="57"/>
      <c r="Q42" s="57"/>
      <c r="R42" s="58"/>
      <c r="S42" s="58"/>
      <c r="T42" s="55"/>
      <c r="U42" s="55"/>
      <c r="V42" s="55"/>
      <c r="W42" s="55"/>
      <c r="X42" s="55"/>
      <c r="Y42" s="55"/>
    </row>
    <row r="43" spans="1:25" s="2" customFormat="1" ht="13.8" x14ac:dyDescent="0.3">
      <c r="A43" s="16"/>
      <c r="B43" s="66"/>
      <c r="C43" s="66"/>
      <c r="D43" s="66"/>
      <c r="E43" s="66"/>
      <c r="F43" s="66"/>
      <c r="G43" s="66"/>
      <c r="H43" s="66"/>
      <c r="I43" s="66"/>
      <c r="J43" s="66"/>
      <c r="K43" s="16"/>
      <c r="M43" s="57"/>
      <c r="N43" s="57"/>
      <c r="O43" s="57"/>
      <c r="P43" s="57"/>
      <c r="Q43" s="57"/>
      <c r="R43" s="58"/>
      <c r="S43" s="58"/>
      <c r="T43" s="55"/>
      <c r="U43" s="55"/>
      <c r="V43" s="55"/>
      <c r="W43" s="55"/>
      <c r="X43" s="55"/>
      <c r="Y43" s="55"/>
    </row>
    <row r="44" spans="1:25" s="2" customFormat="1" ht="13.8" x14ac:dyDescent="0.3">
      <c r="A44" s="16"/>
      <c r="B44" s="65"/>
      <c r="C44" s="65"/>
      <c r="D44" s="65"/>
      <c r="E44" s="65"/>
      <c r="F44" s="65"/>
      <c r="G44" s="65"/>
      <c r="H44" s="65"/>
      <c r="I44" s="65"/>
      <c r="J44" s="65"/>
      <c r="K44" s="16"/>
      <c r="M44" s="57"/>
      <c r="N44" s="57"/>
      <c r="O44" s="57"/>
      <c r="P44" s="57"/>
      <c r="Q44" s="57"/>
      <c r="R44" s="58"/>
      <c r="S44" s="58"/>
      <c r="T44" s="55"/>
      <c r="U44" s="55"/>
      <c r="V44" s="55"/>
      <c r="W44" s="55"/>
      <c r="X44" s="55"/>
      <c r="Y44" s="55"/>
    </row>
    <row r="45" spans="1:25" s="2" customFormat="1" ht="12.75" customHeight="1" x14ac:dyDescent="0.3">
      <c r="A45" s="16"/>
      <c r="B45" s="66" t="s">
        <v>84</v>
      </c>
      <c r="C45" s="66"/>
      <c r="D45" s="66"/>
      <c r="E45" s="66"/>
      <c r="F45" s="66"/>
      <c r="G45" s="66"/>
      <c r="H45" s="66"/>
      <c r="I45" s="66"/>
      <c r="J45" s="66"/>
      <c r="K45" s="16"/>
      <c r="M45" s="57"/>
      <c r="N45" s="57"/>
      <c r="O45" s="57"/>
      <c r="P45" s="57"/>
      <c r="Q45" s="57"/>
      <c r="R45" s="58"/>
      <c r="S45" s="58"/>
      <c r="T45" s="55"/>
      <c r="U45" s="55"/>
      <c r="V45" s="55"/>
      <c r="W45" s="55"/>
      <c r="X45" s="55"/>
      <c r="Y45" s="55"/>
    </row>
    <row r="46" spans="1:25" s="2" customFormat="1" ht="13.8" x14ac:dyDescent="0.3">
      <c r="A46" s="16"/>
      <c r="B46" s="66"/>
      <c r="C46" s="66"/>
      <c r="D46" s="66"/>
      <c r="E46" s="66"/>
      <c r="F46" s="66"/>
      <c r="G46" s="66"/>
      <c r="H46" s="66"/>
      <c r="I46" s="66"/>
      <c r="J46" s="66"/>
      <c r="K46" s="16"/>
      <c r="M46" s="57"/>
      <c r="N46" s="57"/>
      <c r="O46" s="57"/>
      <c r="P46" s="57"/>
      <c r="Q46" s="57"/>
      <c r="R46" s="58"/>
      <c r="S46" s="58"/>
      <c r="T46" s="55"/>
      <c r="U46" s="55"/>
      <c r="V46" s="55"/>
      <c r="W46" s="55"/>
      <c r="X46" s="55"/>
      <c r="Y46" s="55"/>
    </row>
    <row r="47" spans="1:25" s="2" customFormat="1" ht="13.8" x14ac:dyDescent="0.3">
      <c r="A47" s="16"/>
      <c r="B47" s="66"/>
      <c r="C47" s="66"/>
      <c r="D47" s="66"/>
      <c r="E47" s="66"/>
      <c r="F47" s="66"/>
      <c r="G47" s="66"/>
      <c r="H47" s="66"/>
      <c r="I47" s="66"/>
      <c r="J47" s="66"/>
      <c r="K47" s="16"/>
      <c r="M47" s="57"/>
      <c r="N47" s="57"/>
      <c r="O47" s="57"/>
      <c r="P47" s="57"/>
      <c r="Q47" s="57"/>
      <c r="R47" s="58"/>
      <c r="S47" s="58"/>
      <c r="T47" s="55"/>
      <c r="U47" s="55"/>
      <c r="V47" s="55"/>
      <c r="W47" s="55"/>
      <c r="X47" s="55"/>
      <c r="Y47" s="55"/>
    </row>
    <row r="48" spans="1:25" s="2" customFormat="1" ht="12.75" customHeight="1" x14ac:dyDescent="0.3">
      <c r="A48" s="16"/>
      <c r="B48" s="66"/>
      <c r="C48" s="66"/>
      <c r="D48" s="66"/>
      <c r="E48" s="66"/>
      <c r="F48" s="66"/>
      <c r="G48" s="66"/>
      <c r="H48" s="66"/>
      <c r="I48" s="66"/>
      <c r="J48" s="66"/>
      <c r="K48" s="16"/>
      <c r="M48" s="57"/>
      <c r="N48" s="57"/>
      <c r="O48" s="57"/>
      <c r="P48" s="57"/>
      <c r="Q48" s="57"/>
      <c r="R48" s="58"/>
      <c r="S48" s="58"/>
      <c r="T48" s="55"/>
      <c r="U48" s="55"/>
      <c r="V48" s="55"/>
      <c r="W48" s="55"/>
      <c r="X48" s="55"/>
      <c r="Y48" s="55"/>
    </row>
    <row r="49" spans="1:25" s="2" customFormat="1" ht="13.8" x14ac:dyDescent="0.3">
      <c r="A49" s="16"/>
      <c r="B49" s="16" t="s">
        <v>94</v>
      </c>
      <c r="C49" s="16"/>
      <c r="D49" s="16"/>
      <c r="E49" s="16"/>
      <c r="F49" s="16"/>
      <c r="G49" s="16"/>
      <c r="H49" s="16"/>
      <c r="I49" s="16"/>
      <c r="J49" s="16"/>
      <c r="K49" s="16"/>
      <c r="M49" s="57"/>
      <c r="N49" s="57"/>
      <c r="O49" s="57"/>
      <c r="P49" s="57"/>
      <c r="Q49" s="57"/>
      <c r="R49" s="58"/>
      <c r="S49" s="58"/>
      <c r="T49" s="55"/>
      <c r="U49" s="55"/>
      <c r="V49" s="55"/>
      <c r="W49" s="55"/>
      <c r="X49" s="55"/>
      <c r="Y49" s="55"/>
    </row>
    <row r="50" spans="1:25" s="2" customFormat="1" ht="13.8" x14ac:dyDescent="0.3">
      <c r="A50" s="16"/>
      <c r="B50" s="16"/>
      <c r="C50" s="16"/>
      <c r="D50" s="16"/>
      <c r="F50" s="70" t="s">
        <v>100</v>
      </c>
      <c r="G50" s="72"/>
      <c r="H50" s="16"/>
      <c r="I50" s="16"/>
      <c r="J50" s="16"/>
      <c r="K50" s="16"/>
      <c r="M50" s="57"/>
      <c r="N50" s="57"/>
      <c r="O50" s="57"/>
      <c r="P50" s="57"/>
      <c r="Q50" s="57"/>
      <c r="R50" s="58"/>
      <c r="S50" s="58"/>
      <c r="T50" s="55"/>
      <c r="U50" s="55"/>
      <c r="V50" s="55"/>
      <c r="W50" s="55"/>
      <c r="X50" s="55"/>
      <c r="Y50" s="55"/>
    </row>
    <row r="51" spans="1:25" s="2" customFormat="1" ht="13.8" x14ac:dyDescent="0.3">
      <c r="A51" s="16"/>
      <c r="B51" s="16"/>
      <c r="C51" s="16"/>
      <c r="D51" s="16"/>
      <c r="E51" s="16"/>
      <c r="F51" s="16"/>
      <c r="G51" s="16"/>
      <c r="H51" s="16"/>
      <c r="I51" s="16"/>
      <c r="J51" s="16"/>
      <c r="K51" s="16"/>
      <c r="M51" s="57"/>
      <c r="N51" s="57"/>
      <c r="O51" s="57"/>
      <c r="P51" s="57"/>
      <c r="Q51" s="57"/>
      <c r="R51" s="58"/>
      <c r="S51" s="58"/>
      <c r="T51" s="55"/>
      <c r="U51" s="55"/>
      <c r="V51" s="55"/>
      <c r="W51" s="55"/>
      <c r="X51" s="55"/>
      <c r="Y51" s="55"/>
    </row>
    <row r="52" spans="1:25" s="2" customFormat="1" ht="12.75" customHeight="1" x14ac:dyDescent="0.3">
      <c r="A52" s="16"/>
      <c r="B52" s="18" t="s">
        <v>95</v>
      </c>
      <c r="C52" s="16"/>
      <c r="D52" s="16"/>
      <c r="E52" s="16"/>
      <c r="F52" s="16"/>
      <c r="G52" s="16"/>
      <c r="H52" s="16"/>
      <c r="I52" s="16"/>
      <c r="J52" s="16"/>
      <c r="K52" s="16"/>
      <c r="M52" s="57"/>
      <c r="N52" s="57"/>
      <c r="O52" s="57"/>
      <c r="P52" s="57"/>
      <c r="Q52" s="57"/>
      <c r="R52" s="58"/>
      <c r="S52" s="58"/>
      <c r="T52" s="55"/>
      <c r="U52" s="55"/>
      <c r="V52" s="55"/>
      <c r="W52" s="55"/>
      <c r="X52" s="55"/>
      <c r="Y52" s="55"/>
    </row>
    <row r="53" spans="1:25" s="2" customFormat="1" ht="13.8" x14ac:dyDescent="0.3">
      <c r="A53" s="16"/>
      <c r="B53" s="16"/>
      <c r="C53" s="16"/>
      <c r="D53" s="16"/>
      <c r="E53" s="16"/>
      <c r="F53" s="16"/>
      <c r="G53" s="16"/>
      <c r="H53" s="16"/>
      <c r="I53" s="16"/>
      <c r="J53" s="16"/>
      <c r="K53" s="16"/>
      <c r="M53" s="57"/>
      <c r="N53" s="57"/>
      <c r="O53" s="57"/>
      <c r="P53" s="57"/>
      <c r="Q53" s="57"/>
      <c r="R53" s="58"/>
      <c r="S53" s="58"/>
      <c r="T53" s="55"/>
      <c r="U53" s="55"/>
      <c r="V53" s="55"/>
      <c r="W53" s="55"/>
      <c r="X53" s="55"/>
      <c r="Y53" s="55"/>
    </row>
    <row r="54" spans="1:25" s="2" customFormat="1" ht="13.8" x14ac:dyDescent="0.3">
      <c r="A54" s="16"/>
      <c r="B54" s="67" t="s">
        <v>96</v>
      </c>
      <c r="C54" s="67"/>
      <c r="D54" s="67"/>
      <c r="E54" s="67"/>
      <c r="F54" s="67"/>
      <c r="G54" s="67"/>
      <c r="H54" s="67"/>
      <c r="I54" s="67"/>
      <c r="J54" s="67"/>
      <c r="K54" s="16"/>
      <c r="M54" s="57"/>
      <c r="N54" s="57"/>
      <c r="O54" s="57"/>
      <c r="P54" s="57"/>
      <c r="Q54" s="57"/>
      <c r="R54" s="58"/>
      <c r="S54" s="58"/>
      <c r="T54" s="55"/>
      <c r="U54" s="55"/>
      <c r="V54" s="55"/>
      <c r="W54" s="55"/>
      <c r="X54" s="55"/>
      <c r="Y54" s="55"/>
    </row>
    <row r="55" spans="1:25" s="2" customFormat="1" ht="13.8" x14ac:dyDescent="0.3">
      <c r="A55" s="16"/>
      <c r="B55" s="67"/>
      <c r="C55" s="67"/>
      <c r="D55" s="67"/>
      <c r="E55" s="67"/>
      <c r="F55" s="67"/>
      <c r="G55" s="67"/>
      <c r="H55" s="67"/>
      <c r="I55" s="67"/>
      <c r="J55" s="67"/>
      <c r="K55" s="16"/>
      <c r="M55" s="57"/>
      <c r="N55" s="57"/>
      <c r="O55" s="57"/>
      <c r="P55" s="57"/>
      <c r="Q55" s="57"/>
      <c r="R55" s="58"/>
      <c r="S55" s="58"/>
      <c r="T55" s="55"/>
      <c r="U55" s="55"/>
      <c r="V55" s="55"/>
      <c r="W55" s="55"/>
      <c r="X55" s="55"/>
      <c r="Y55" s="55"/>
    </row>
    <row r="56" spans="1:25" s="2" customFormat="1" ht="13.8" x14ac:dyDescent="0.3">
      <c r="A56" s="16"/>
      <c r="B56" s="67"/>
      <c r="C56" s="67"/>
      <c r="D56" s="67"/>
      <c r="E56" s="67"/>
      <c r="F56" s="67"/>
      <c r="G56" s="67"/>
      <c r="H56" s="67"/>
      <c r="I56" s="67"/>
      <c r="J56" s="67"/>
      <c r="K56" s="16"/>
      <c r="M56" s="57"/>
      <c r="N56" s="57"/>
      <c r="O56" s="73"/>
      <c r="P56" s="57"/>
      <c r="Q56" s="57"/>
      <c r="R56" s="58"/>
      <c r="S56" s="58"/>
      <c r="T56" s="55"/>
      <c r="U56" s="55"/>
      <c r="V56" s="55"/>
      <c r="W56" s="55"/>
      <c r="X56" s="55"/>
      <c r="Y56" s="55"/>
    </row>
    <row r="57" spans="1:25" s="2" customFormat="1" ht="13.8" x14ac:dyDescent="0.3">
      <c r="A57" s="16"/>
      <c r="B57" s="16"/>
      <c r="C57" s="16"/>
      <c r="D57" s="16"/>
      <c r="F57" s="72"/>
      <c r="G57" s="16"/>
      <c r="H57" s="16"/>
      <c r="I57" s="16"/>
      <c r="J57" s="16"/>
      <c r="K57" s="16"/>
      <c r="M57" s="57"/>
      <c r="N57" s="57"/>
      <c r="O57" s="57"/>
      <c r="P57" s="57"/>
      <c r="Q57" s="57"/>
      <c r="R57" s="58"/>
      <c r="S57" s="58"/>
      <c r="T57" s="55"/>
      <c r="U57" s="55"/>
      <c r="V57" s="55"/>
      <c r="W57" s="55"/>
      <c r="X57" s="55"/>
      <c r="Y57" s="55"/>
    </row>
    <row r="58" spans="1:25" s="2" customFormat="1" ht="13.8" x14ac:dyDescent="0.3">
      <c r="A58" s="16"/>
      <c r="B58" s="16"/>
      <c r="C58" s="16"/>
      <c r="D58" s="16"/>
      <c r="E58" s="16"/>
      <c r="F58" s="16"/>
      <c r="G58" s="16"/>
      <c r="H58" s="16"/>
      <c r="I58" s="16"/>
      <c r="J58" s="16"/>
      <c r="K58" s="16"/>
      <c r="M58" s="57"/>
      <c r="N58" s="57"/>
      <c r="O58" s="57"/>
      <c r="P58" s="57"/>
      <c r="Q58" s="57"/>
      <c r="R58" s="58"/>
      <c r="S58" s="58"/>
      <c r="T58" s="55"/>
      <c r="U58" s="55"/>
      <c r="V58" s="55"/>
      <c r="W58" s="55"/>
      <c r="X58" s="55"/>
      <c r="Y58" s="55"/>
    </row>
    <row r="59" spans="1:25" s="2" customFormat="1" ht="13.8" x14ac:dyDescent="0.3">
      <c r="K59" s="16"/>
      <c r="M59" s="57"/>
      <c r="N59" s="57"/>
      <c r="O59" s="74"/>
      <c r="P59" s="57"/>
      <c r="Q59" s="57"/>
      <c r="R59" s="58"/>
      <c r="S59" s="58"/>
      <c r="T59" s="55"/>
      <c r="U59" s="55"/>
      <c r="V59" s="55"/>
      <c r="W59" s="55"/>
      <c r="X59" s="55"/>
      <c r="Y59" s="55"/>
    </row>
    <row r="60" spans="1:25" s="2" customFormat="1" ht="13.8" x14ac:dyDescent="0.3">
      <c r="A60" s="16"/>
      <c r="B60" s="16" t="s">
        <v>97</v>
      </c>
      <c r="C60" s="16"/>
      <c r="D60" s="16"/>
      <c r="E60" s="16"/>
      <c r="F60" s="16"/>
      <c r="G60" s="16"/>
      <c r="H60" s="16"/>
      <c r="I60" s="16"/>
      <c r="J60" s="16"/>
      <c r="K60" s="16"/>
      <c r="M60" s="57"/>
      <c r="N60" s="57"/>
      <c r="O60" s="57"/>
      <c r="P60" s="57"/>
      <c r="Q60" s="57"/>
      <c r="R60" s="58"/>
      <c r="S60" s="58"/>
      <c r="T60" s="55"/>
      <c r="U60" s="55"/>
      <c r="V60" s="55"/>
      <c r="W60" s="55"/>
      <c r="X60" s="55"/>
      <c r="Y60" s="55"/>
    </row>
    <row r="61" spans="1:25" s="2" customFormat="1" ht="13.8" x14ac:dyDescent="0.3">
      <c r="A61" s="16"/>
      <c r="C61" s="16"/>
      <c r="D61" s="16"/>
      <c r="F61" s="70" t="s">
        <v>101</v>
      </c>
      <c r="G61" s="75"/>
      <c r="H61" s="16"/>
      <c r="I61" s="16"/>
      <c r="J61" s="16"/>
      <c r="K61" s="16"/>
      <c r="M61" s="57"/>
      <c r="N61" s="57"/>
      <c r="O61" s="57"/>
      <c r="P61" s="57"/>
      <c r="Q61" s="57"/>
      <c r="R61" s="58"/>
      <c r="S61" s="58"/>
      <c r="T61" s="55"/>
      <c r="U61" s="55"/>
      <c r="V61" s="55"/>
      <c r="W61" s="55"/>
      <c r="X61" s="55"/>
      <c r="Y61" s="55"/>
    </row>
    <row r="62" spans="1:25" s="2" customFormat="1" ht="13.8" x14ac:dyDescent="0.3">
      <c r="A62" s="16"/>
      <c r="B62" s="16"/>
      <c r="C62" s="16"/>
      <c r="D62" s="16"/>
      <c r="E62" s="16"/>
      <c r="F62" s="16"/>
      <c r="G62" s="16"/>
      <c r="H62" s="16"/>
      <c r="I62" s="16"/>
      <c r="J62" s="16"/>
      <c r="K62" s="16"/>
      <c r="M62" s="57"/>
      <c r="N62" s="57"/>
      <c r="O62" s="57"/>
      <c r="P62" s="57"/>
      <c r="Q62" s="57"/>
      <c r="R62" s="58"/>
      <c r="S62" s="58"/>
      <c r="T62" s="55"/>
      <c r="U62" s="55"/>
      <c r="V62" s="55"/>
      <c r="W62" s="55"/>
      <c r="X62" s="55"/>
      <c r="Y62" s="5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G60"/>
  <sheetViews>
    <sheetView view="pageBreakPreview" topLeftCell="A4" zoomScaleNormal="100" zoomScaleSheetLayoutView="100" workbookViewId="0">
      <selection activeCell="G7" sqref="G7"/>
    </sheetView>
  </sheetViews>
  <sheetFormatPr defaultColWidth="9.109375" defaultRowHeight="15.6" x14ac:dyDescent="0.3"/>
  <cols>
    <col min="1" max="2" width="9.109375" style="11"/>
    <col min="3" max="3" width="9.5546875" style="11" bestFit="1" customWidth="1"/>
    <col min="4" max="7" width="9.109375" style="11"/>
    <col min="8" max="8" width="9.33203125" style="11" bestFit="1" customWidth="1"/>
    <col min="9" max="11" width="9.109375" style="11"/>
    <col min="12" max="12" width="5.44140625" style="2" customWidth="1"/>
    <col min="13" max="17" width="5.33203125" style="14" customWidth="1"/>
    <col min="18" max="19" width="5.33203125" style="15" customWidth="1"/>
    <col min="20" max="16384" width="9.109375" style="11"/>
  </cols>
  <sheetData>
    <row r="1" spans="1:24" s="2" customFormat="1" ht="13.8" x14ac:dyDescent="0.3">
      <c r="B1" s="3" t="s">
        <v>1</v>
      </c>
      <c r="C1" s="20" t="s">
        <v>0</v>
      </c>
      <c r="F1" s="3" t="s">
        <v>14</v>
      </c>
      <c r="G1" s="47">
        <f>X1</f>
        <v>1</v>
      </c>
      <c r="M1" s="6" t="s">
        <v>15</v>
      </c>
      <c r="N1" s="6" t="s">
        <v>16</v>
      </c>
      <c r="O1" s="6" t="s">
        <v>17</v>
      </c>
      <c r="P1" s="6" t="s">
        <v>17</v>
      </c>
      <c r="Q1" s="6" t="s">
        <v>17</v>
      </c>
      <c r="R1" s="6" t="s">
        <v>18</v>
      </c>
      <c r="S1" s="6" t="s">
        <v>19</v>
      </c>
      <c r="T1" s="2" t="s">
        <v>25</v>
      </c>
      <c r="W1" s="3" t="s">
        <v>26</v>
      </c>
      <c r="X1" s="5">
        <f>SUM(M:M)</f>
        <v>1</v>
      </c>
    </row>
    <row r="2" spans="1:24" s="2" customFormat="1" ht="13.8" x14ac:dyDescent="0.3">
      <c r="B2" s="3" t="s">
        <v>2</v>
      </c>
      <c r="C2" s="20" t="s">
        <v>10</v>
      </c>
      <c r="F2" s="3" t="s">
        <v>5</v>
      </c>
      <c r="G2" s="47" t="s">
        <v>86</v>
      </c>
      <c r="M2" s="7" t="s">
        <v>20</v>
      </c>
      <c r="N2" s="7" t="s">
        <v>20</v>
      </c>
      <c r="O2" s="7" t="s">
        <v>16</v>
      </c>
      <c r="P2" s="7" t="s">
        <v>16</v>
      </c>
      <c r="Q2" s="7" t="s">
        <v>16</v>
      </c>
      <c r="R2" s="7" t="s">
        <v>20</v>
      </c>
      <c r="S2" s="7" t="s">
        <v>20</v>
      </c>
      <c r="W2" s="3" t="s">
        <v>27</v>
      </c>
      <c r="X2" s="5">
        <f>SUM(N:N)</f>
        <v>0</v>
      </c>
    </row>
    <row r="3" spans="1:24" s="2" customFormat="1" ht="13.8" x14ac:dyDescent="0.3">
      <c r="B3" s="3" t="s">
        <v>3</v>
      </c>
      <c r="C3" s="63" t="s">
        <v>85</v>
      </c>
      <c r="F3" s="3" t="s">
        <v>4</v>
      </c>
      <c r="G3" s="47" t="s">
        <v>87</v>
      </c>
      <c r="M3" s="7"/>
      <c r="N3" s="7"/>
      <c r="O3" s="7"/>
      <c r="P3" s="7"/>
      <c r="Q3" s="7"/>
      <c r="R3" s="7"/>
      <c r="S3" s="7"/>
      <c r="W3" s="3" t="s">
        <v>28</v>
      </c>
      <c r="X3" s="5">
        <f>SUM(O:O)</f>
        <v>0</v>
      </c>
    </row>
    <row r="4" spans="1:24" s="2" customFormat="1" ht="13.8" x14ac:dyDescent="0.3">
      <c r="B4" s="3" t="s">
        <v>21</v>
      </c>
      <c r="C4" s="47"/>
      <c r="F4" s="3" t="s">
        <v>22</v>
      </c>
      <c r="G4" s="20" t="s">
        <v>60</v>
      </c>
      <c r="M4" s="7"/>
      <c r="N4" s="7"/>
      <c r="O4" s="7"/>
      <c r="P4" s="7"/>
      <c r="Q4" s="14"/>
      <c r="R4" s="15"/>
      <c r="S4" s="15"/>
      <c r="W4" s="3" t="s">
        <v>28</v>
      </c>
      <c r="X4" s="5">
        <f>SUM(P:P)</f>
        <v>0</v>
      </c>
    </row>
    <row r="5" spans="1:24" s="2" customFormat="1" ht="13.8" x14ac:dyDescent="0.3">
      <c r="B5" s="3" t="s">
        <v>23</v>
      </c>
      <c r="C5" s="24" t="s">
        <v>81</v>
      </c>
      <c r="E5" s="3"/>
      <c r="M5" s="7"/>
      <c r="N5" s="7"/>
      <c r="O5" s="7"/>
      <c r="P5" s="7"/>
      <c r="Q5" s="14"/>
      <c r="R5" s="15"/>
      <c r="S5" s="15"/>
      <c r="W5" s="3" t="s">
        <v>28</v>
      </c>
      <c r="X5" s="5">
        <f>SUM(Q:Q)</f>
        <v>0</v>
      </c>
    </row>
    <row r="6" spans="1:24" s="2" customFormat="1" ht="13.8" x14ac:dyDescent="0.3">
      <c r="B6" s="2" t="s">
        <v>7</v>
      </c>
      <c r="C6" s="47"/>
      <c r="M6" s="7"/>
      <c r="N6" s="7"/>
      <c r="O6" s="7"/>
      <c r="P6" s="7"/>
      <c r="Q6" s="14"/>
      <c r="R6" s="15"/>
      <c r="S6" s="15"/>
      <c r="W6" s="3" t="s">
        <v>29</v>
      </c>
      <c r="X6" s="5">
        <f>SUM(R:R)</f>
        <v>0</v>
      </c>
    </row>
    <row r="7" spans="1:24" s="2" customFormat="1" ht="13.8" x14ac:dyDescent="0.3">
      <c r="M7" s="7"/>
      <c r="N7" s="7"/>
      <c r="O7" s="7"/>
      <c r="P7" s="7"/>
      <c r="Q7" s="14"/>
      <c r="R7" s="15"/>
      <c r="S7" s="15"/>
      <c r="W7" s="3" t="s">
        <v>30</v>
      </c>
      <c r="X7" s="5">
        <f>SUM(S:S)</f>
        <v>0</v>
      </c>
    </row>
    <row r="8" spans="1:24" s="2" customFormat="1" ht="13.8" x14ac:dyDescent="0.3">
      <c r="A8" s="59"/>
      <c r="E8" s="3" t="s">
        <v>1</v>
      </c>
      <c r="F8" s="5" t="str">
        <f>$C$1</f>
        <v>R. Abbott</v>
      </c>
      <c r="H8" s="4"/>
      <c r="I8" s="3" t="s">
        <v>8</v>
      </c>
      <c r="J8" s="8" t="str">
        <f>$G$2</f>
        <v>AA-SM-003</v>
      </c>
      <c r="K8" s="9"/>
      <c r="L8" s="1"/>
      <c r="M8" s="7"/>
      <c r="N8" s="7"/>
      <c r="O8" s="7"/>
      <c r="P8" s="7"/>
      <c r="Q8" s="14"/>
      <c r="R8" s="15"/>
      <c r="S8" s="15"/>
    </row>
    <row r="9" spans="1:24" s="2" customFormat="1" ht="13.8" x14ac:dyDescent="0.3">
      <c r="E9" s="3" t="s">
        <v>2</v>
      </c>
      <c r="F9" s="4" t="str">
        <f>$C$2</f>
        <v xml:space="preserve"> </v>
      </c>
      <c r="H9" s="4"/>
      <c r="I9" s="3" t="s">
        <v>9</v>
      </c>
      <c r="J9" s="9" t="str">
        <f>$G$3</f>
        <v>A</v>
      </c>
      <c r="K9" s="9"/>
      <c r="L9" s="1"/>
      <c r="M9" s="7">
        <v>1</v>
      </c>
      <c r="N9" s="7"/>
      <c r="O9" s="7"/>
      <c r="P9" s="7"/>
      <c r="Q9" s="14"/>
      <c r="R9" s="15"/>
      <c r="S9" s="15"/>
    </row>
    <row r="10" spans="1:24" s="2" customFormat="1" ht="13.8" x14ac:dyDescent="0.3">
      <c r="E10" s="3" t="s">
        <v>3</v>
      </c>
      <c r="F10" s="4" t="str">
        <f>$C$3</f>
        <v>Jan 2014</v>
      </c>
      <c r="H10" s="4"/>
      <c r="I10" s="3" t="s">
        <v>6</v>
      </c>
      <c r="J10" s="5" t="str">
        <f>L10&amp;" of "&amp;$G$1</f>
        <v>1 of 1</v>
      </c>
      <c r="K10" s="4"/>
      <c r="L10" s="1">
        <f>SUM($M$1:M9)</f>
        <v>1</v>
      </c>
      <c r="M10" s="7"/>
      <c r="N10" s="7"/>
      <c r="O10" s="7"/>
      <c r="P10" s="7"/>
      <c r="Q10" s="14"/>
      <c r="R10" s="15"/>
      <c r="S10" s="15"/>
    </row>
    <row r="11" spans="1:24" s="2" customFormat="1" ht="13.8" x14ac:dyDescent="0.3">
      <c r="E11" s="3" t="s">
        <v>24</v>
      </c>
      <c r="F11" s="4" t="str">
        <f>$C$5</f>
        <v>STANDARD SPREADSHEET METHOD</v>
      </c>
      <c r="I11" s="10"/>
      <c r="J11" s="5"/>
      <c r="M11" s="7"/>
      <c r="N11" s="7"/>
      <c r="O11" s="7"/>
      <c r="P11" s="7"/>
      <c r="Q11" s="7"/>
      <c r="R11" s="7"/>
      <c r="S11" s="7"/>
    </row>
    <row r="12" spans="1:24" x14ac:dyDescent="0.3">
      <c r="B12" s="12" t="str">
        <f>($C$4)&amp;" "&amp;$G$4</f>
        <v xml:space="preserve"> FOR IDEAL BEAM IN SOCKET</v>
      </c>
      <c r="M12" s="7"/>
      <c r="N12" s="7"/>
      <c r="O12" s="7"/>
      <c r="P12" s="7"/>
      <c r="Q12" s="13"/>
      <c r="R12" s="13"/>
      <c r="S12" s="13"/>
    </row>
    <row r="13" spans="1:24" s="2" customFormat="1" ht="13.8" x14ac:dyDescent="0.3">
      <c r="M13" s="7"/>
      <c r="N13" s="7"/>
      <c r="O13" s="7"/>
      <c r="P13" s="7"/>
      <c r="Q13" s="7"/>
      <c r="R13" s="7"/>
      <c r="S13" s="7"/>
    </row>
    <row r="14" spans="1:24" s="2" customFormat="1" ht="13.8" x14ac:dyDescent="0.3">
      <c r="B14" s="69" t="s">
        <v>35</v>
      </c>
      <c r="C14" s="69"/>
      <c r="D14" s="69"/>
      <c r="E14" s="69"/>
      <c r="F14" s="69"/>
      <c r="G14" s="69"/>
      <c r="H14" s="69"/>
      <c r="I14" s="69"/>
      <c r="J14" s="69"/>
      <c r="M14" s="7"/>
      <c r="N14" s="7"/>
      <c r="O14" s="7"/>
      <c r="P14" s="7"/>
      <c r="Q14" s="7"/>
      <c r="R14" s="7"/>
      <c r="S14" s="7"/>
    </row>
    <row r="15" spans="1:24" s="2" customFormat="1" ht="13.8" x14ac:dyDescent="0.3">
      <c r="A15" s="16"/>
      <c r="B15" s="69"/>
      <c r="C15" s="69"/>
      <c r="D15" s="69"/>
      <c r="E15" s="69"/>
      <c r="F15" s="69"/>
      <c r="G15" s="69"/>
      <c r="H15" s="69"/>
      <c r="I15" s="69"/>
      <c r="J15" s="69"/>
      <c r="K15" s="16"/>
      <c r="M15" s="14"/>
      <c r="N15" s="14"/>
      <c r="O15" s="14"/>
      <c r="P15" s="14"/>
      <c r="Q15" s="14"/>
      <c r="R15" s="15"/>
      <c r="S15" s="15"/>
    </row>
    <row r="16" spans="1:24" s="2" customFormat="1" ht="13.8" x14ac:dyDescent="0.3">
      <c r="A16" s="16"/>
      <c r="B16" s="16"/>
      <c r="C16" s="16"/>
      <c r="D16" s="16"/>
      <c r="E16" s="16"/>
      <c r="F16" s="16"/>
      <c r="G16" s="16"/>
      <c r="H16" s="16"/>
      <c r="I16" s="16"/>
      <c r="J16" s="16"/>
      <c r="K16" s="16"/>
      <c r="M16" s="14"/>
      <c r="N16" s="14"/>
      <c r="O16" s="14"/>
      <c r="P16" s="14"/>
      <c r="Q16" s="14"/>
      <c r="R16" s="15"/>
      <c r="S16" s="15"/>
    </row>
    <row r="17" spans="1:33" s="2" customFormat="1" ht="13.8" x14ac:dyDescent="0.3">
      <c r="A17" s="16"/>
      <c r="B17" s="66" t="s">
        <v>54</v>
      </c>
      <c r="C17" s="66"/>
      <c r="D17" s="66"/>
      <c r="E17" s="66"/>
      <c r="F17" s="66"/>
      <c r="G17" s="66"/>
      <c r="H17" s="66"/>
      <c r="I17" s="66"/>
      <c r="J17" s="66"/>
      <c r="K17" s="16"/>
      <c r="M17" s="14"/>
      <c r="N17" s="14"/>
      <c r="O17" s="14"/>
      <c r="P17" s="14"/>
      <c r="Q17" s="14"/>
      <c r="R17" s="15"/>
      <c r="S17" s="15"/>
    </row>
    <row r="18" spans="1:33" s="2" customFormat="1" ht="13.8" x14ac:dyDescent="0.3">
      <c r="A18" s="16"/>
      <c r="B18" s="66"/>
      <c r="C18" s="66"/>
      <c r="D18" s="66"/>
      <c r="E18" s="66"/>
      <c r="F18" s="66"/>
      <c r="G18" s="66"/>
      <c r="H18" s="66"/>
      <c r="I18" s="66"/>
      <c r="J18" s="66"/>
      <c r="K18" s="16"/>
      <c r="M18" s="14"/>
      <c r="N18" s="14"/>
      <c r="O18" s="14"/>
      <c r="P18" s="14"/>
      <c r="Q18" s="14"/>
      <c r="R18" s="15"/>
      <c r="S18" s="15"/>
    </row>
    <row r="19" spans="1:33" s="2" customFormat="1" ht="13.8" x14ac:dyDescent="0.3">
      <c r="A19" s="16"/>
      <c r="B19" s="16"/>
      <c r="C19" s="16"/>
      <c r="D19" s="16"/>
      <c r="E19" s="16"/>
      <c r="F19" s="16"/>
      <c r="G19" s="16"/>
      <c r="H19" s="16"/>
      <c r="I19" s="16"/>
      <c r="J19" s="16"/>
      <c r="K19" s="16"/>
      <c r="M19" s="14"/>
      <c r="N19" s="14"/>
      <c r="O19" s="14"/>
      <c r="P19" s="14"/>
      <c r="Q19" s="14"/>
      <c r="R19" s="15"/>
      <c r="S19" s="14"/>
    </row>
    <row r="20" spans="1:33" s="2" customFormat="1" ht="13.8" x14ac:dyDescent="0.3">
      <c r="A20" s="16"/>
      <c r="B20" s="16"/>
      <c r="C20" s="16"/>
      <c r="D20" s="16"/>
      <c r="E20" s="2" t="s">
        <v>80</v>
      </c>
      <c r="I20" s="16"/>
      <c r="M20" s="14"/>
      <c r="N20" s="14"/>
      <c r="O20" s="14"/>
      <c r="P20" s="14"/>
      <c r="Q20" s="14"/>
      <c r="R20" s="15"/>
      <c r="S20" s="15"/>
    </row>
    <row r="21" spans="1:33" s="2" customFormat="1" ht="15" x14ac:dyDescent="0.35">
      <c r="A21" s="16"/>
      <c r="B21" s="16"/>
      <c r="C21" s="16"/>
      <c r="D21" s="16"/>
      <c r="E21" s="41" t="s">
        <v>75</v>
      </c>
      <c r="F21" s="2" t="str">
        <f>[1]!xln(F22)</f>
        <v>10000 / 4</v>
      </c>
      <c r="I21" s="16" t="s">
        <v>49</v>
      </c>
      <c r="J21" s="16"/>
      <c r="K21" s="16"/>
      <c r="M21" s="14"/>
      <c r="N21" s="14"/>
      <c r="O21" s="14"/>
      <c r="P21" s="14"/>
      <c r="Q21" s="14"/>
      <c r="R21" s="15"/>
      <c r="S21" s="15"/>
      <c r="W21"/>
      <c r="X21"/>
      <c r="Y21"/>
      <c r="Z21"/>
      <c r="AA21"/>
      <c r="AB21"/>
      <c r="AC21"/>
      <c r="AD21"/>
      <c r="AE21"/>
      <c r="AF21"/>
      <c r="AG21"/>
    </row>
    <row r="22" spans="1:33" s="2" customFormat="1" ht="15" x14ac:dyDescent="0.35">
      <c r="A22" s="16"/>
      <c r="B22" s="16"/>
      <c r="C22" s="16"/>
      <c r="D22" s="16"/>
      <c r="E22" s="41" t="s">
        <v>75</v>
      </c>
      <c r="F22" s="43">
        <f>C28/C30</f>
        <v>2500</v>
      </c>
      <c r="G22" s="43" t="s">
        <v>13</v>
      </c>
      <c r="I22" s="41" t="s">
        <v>45</v>
      </c>
      <c r="J22" s="2" t="str">
        <f>[1]!xln(J23)</f>
        <v>9750 + 2500</v>
      </c>
      <c r="M22" s="14"/>
      <c r="N22" s="14"/>
      <c r="O22" s="14"/>
      <c r="P22" s="14"/>
      <c r="Q22" s="14"/>
      <c r="R22" s="15"/>
      <c r="S22" s="15"/>
      <c r="W22"/>
      <c r="X22"/>
      <c r="Y22"/>
      <c r="Z22"/>
      <c r="AA22"/>
      <c r="AB22"/>
      <c r="AC22"/>
      <c r="AD22"/>
      <c r="AE22"/>
      <c r="AF22"/>
      <c r="AG22"/>
    </row>
    <row r="23" spans="1:33" s="2" customFormat="1" ht="13.8" x14ac:dyDescent="0.3">
      <c r="A23" s="16"/>
      <c r="B23" s="16"/>
      <c r="C23" s="16"/>
      <c r="D23" s="16"/>
      <c r="E23" s="16"/>
      <c r="F23" s="16"/>
      <c r="G23" s="16"/>
      <c r="I23" s="41" t="s">
        <v>45</v>
      </c>
      <c r="J23" s="43">
        <f>G30+F22</f>
        <v>12250</v>
      </c>
      <c r="K23" s="43" t="s">
        <v>13</v>
      </c>
      <c r="M23" s="14"/>
      <c r="N23" s="14"/>
      <c r="O23" s="14"/>
      <c r="P23" s="14"/>
      <c r="Q23" s="14"/>
      <c r="R23" s="15"/>
      <c r="S23" s="15"/>
      <c r="W23"/>
      <c r="X23"/>
      <c r="Y23"/>
      <c r="Z23"/>
      <c r="AA23"/>
      <c r="AF23"/>
      <c r="AG23"/>
    </row>
    <row r="24" spans="1:33" s="2" customFormat="1" ht="13.8" x14ac:dyDescent="0.3">
      <c r="A24" s="16"/>
      <c r="B24" s="16"/>
      <c r="C24" s="16"/>
      <c r="D24" s="16"/>
      <c r="E24" s="16" t="s">
        <v>47</v>
      </c>
      <c r="M24" s="14"/>
      <c r="N24" s="14"/>
      <c r="O24" s="14"/>
      <c r="P24" s="14"/>
      <c r="Q24" s="14"/>
      <c r="R24" s="15"/>
      <c r="S24" s="15"/>
      <c r="W24"/>
      <c r="AA24"/>
      <c r="AF24"/>
      <c r="AG24"/>
    </row>
    <row r="25" spans="1:33" s="2" customFormat="1" ht="15" x14ac:dyDescent="0.35">
      <c r="A25" s="16"/>
      <c r="B25" s="16"/>
      <c r="C25" s="16"/>
      <c r="D25" s="16"/>
      <c r="E25" s="41" t="s">
        <v>76</v>
      </c>
      <c r="F25" s="2" t="str">
        <f>[1]!xln(F26)</f>
        <v>6000 + 10000 × 4 / 2</v>
      </c>
      <c r="I25" s="16" t="s">
        <v>50</v>
      </c>
      <c r="J25" s="16"/>
      <c r="K25" s="16"/>
      <c r="M25" s="14"/>
      <c r="N25" s="14"/>
      <c r="O25" s="14"/>
      <c r="P25" s="14"/>
      <c r="Q25" s="14"/>
      <c r="R25" s="15"/>
      <c r="S25" s="15"/>
      <c r="W25"/>
      <c r="AA25"/>
      <c r="AF25"/>
      <c r="AG25"/>
    </row>
    <row r="26" spans="1:33" s="2" customFormat="1" ht="15" x14ac:dyDescent="0.35">
      <c r="A26" s="16"/>
      <c r="B26" s="16"/>
      <c r="C26" s="16"/>
      <c r="D26" s="16"/>
      <c r="E26" s="41" t="s">
        <v>76</v>
      </c>
      <c r="F26" s="43">
        <f>C29+C28*C30/2</f>
        <v>26000</v>
      </c>
      <c r="G26" s="43" t="s">
        <v>38</v>
      </c>
      <c r="I26" s="41" t="s">
        <v>79</v>
      </c>
      <c r="J26" s="2" t="str">
        <f>[1]!xln(J27)</f>
        <v>9750 - 2500</v>
      </c>
      <c r="M26" s="14"/>
      <c r="N26" s="14"/>
      <c r="O26" s="14"/>
      <c r="P26" s="14"/>
      <c r="Q26" s="14"/>
      <c r="R26" s="15"/>
      <c r="S26" s="17"/>
      <c r="W26"/>
      <c r="AA26"/>
      <c r="AF26"/>
      <c r="AG26"/>
    </row>
    <row r="27" spans="1:33" s="2" customFormat="1" ht="13.8" x14ac:dyDescent="0.3">
      <c r="A27" s="16"/>
      <c r="B27" s="16"/>
      <c r="C27" s="16"/>
      <c r="D27" s="16"/>
      <c r="E27" s="16"/>
      <c r="F27" s="16"/>
      <c r="I27" s="41" t="s">
        <v>79</v>
      </c>
      <c r="J27" s="43">
        <f>G30-F22</f>
        <v>7250</v>
      </c>
      <c r="K27" s="43" t="s">
        <v>13</v>
      </c>
      <c r="M27" s="14"/>
      <c r="N27" s="14"/>
      <c r="O27" s="14"/>
      <c r="P27" s="14"/>
      <c r="Q27" s="14"/>
      <c r="R27" s="15"/>
      <c r="S27" s="15"/>
      <c r="W27"/>
      <c r="X27" s="27"/>
      <c r="Y27"/>
      <c r="Z27"/>
      <c r="AA27"/>
      <c r="AF27"/>
      <c r="AG27"/>
    </row>
    <row r="28" spans="1:33" s="2" customFormat="1" ht="12.75" customHeight="1" x14ac:dyDescent="0.3">
      <c r="A28" s="16"/>
      <c r="B28" s="41" t="s">
        <v>44</v>
      </c>
      <c r="C28" s="42">
        <v>10000</v>
      </c>
      <c r="D28" s="43" t="s">
        <v>43</v>
      </c>
      <c r="E28" s="16"/>
      <c r="F28" s="16" t="s">
        <v>48</v>
      </c>
      <c r="H28" s="16"/>
      <c r="I28" s="16"/>
      <c r="K28" s="16"/>
      <c r="M28" s="14"/>
      <c r="N28" s="14"/>
      <c r="O28" s="14"/>
      <c r="P28" s="14"/>
      <c r="Q28" s="14"/>
      <c r="R28" s="15"/>
      <c r="S28" s="15"/>
      <c r="W28"/>
      <c r="AF28"/>
      <c r="AG28"/>
    </row>
    <row r="29" spans="1:33" s="2" customFormat="1" ht="15" x14ac:dyDescent="0.35">
      <c r="A29" s="16"/>
      <c r="B29" s="41" t="s">
        <v>41</v>
      </c>
      <c r="C29" s="42">
        <v>6000</v>
      </c>
      <c r="D29" s="43" t="s">
        <v>38</v>
      </c>
      <c r="E29" s="16"/>
      <c r="F29" s="41" t="s">
        <v>77</v>
      </c>
      <c r="G29" s="2" t="str">
        <f>[1]!xln(G30)</f>
        <v>6 / 4² × 26000</v>
      </c>
      <c r="H29" s="16"/>
      <c r="I29" s="16"/>
      <c r="K29" s="16"/>
      <c r="M29" s="14"/>
      <c r="N29" s="14"/>
      <c r="O29" s="14"/>
      <c r="P29" s="14"/>
      <c r="Q29" s="14"/>
      <c r="R29" s="15"/>
      <c r="S29" s="15"/>
      <c r="W29"/>
      <c r="X29" s="27"/>
      <c r="Y29"/>
      <c r="Z29"/>
      <c r="AF29"/>
      <c r="AG29"/>
    </row>
    <row r="30" spans="1:33" s="2" customFormat="1" ht="15" x14ac:dyDescent="0.35">
      <c r="A30" s="16"/>
      <c r="B30" s="41" t="s">
        <v>39</v>
      </c>
      <c r="C30" s="42">
        <v>4</v>
      </c>
      <c r="D30" s="43" t="s">
        <v>11</v>
      </c>
      <c r="E30" s="16"/>
      <c r="F30" s="41" t="s">
        <v>77</v>
      </c>
      <c r="G30" s="43">
        <f>6/C30^2*F26</f>
        <v>9750</v>
      </c>
      <c r="H30" s="43" t="s">
        <v>13</v>
      </c>
      <c r="M30" s="14"/>
      <c r="N30" s="14"/>
      <c r="O30" s="14"/>
      <c r="P30" s="14"/>
      <c r="Q30" s="14"/>
      <c r="R30" s="15"/>
      <c r="S30" s="15"/>
      <c r="W30"/>
      <c r="AF30"/>
      <c r="AG30"/>
    </row>
    <row r="31" spans="1:33" s="2" customFormat="1" ht="13.8" x14ac:dyDescent="0.3">
      <c r="A31" s="16"/>
      <c r="E31" s="16"/>
      <c r="F31" s="46" t="s">
        <v>53</v>
      </c>
      <c r="G31" s="46"/>
      <c r="H31" s="46"/>
      <c r="M31" s="14"/>
      <c r="N31" s="14"/>
      <c r="O31" s="14"/>
      <c r="P31" s="14"/>
      <c r="Q31" s="14"/>
      <c r="R31" s="15"/>
      <c r="S31" s="15"/>
      <c r="W31"/>
      <c r="AF31"/>
      <c r="AG31"/>
    </row>
    <row r="32" spans="1:33" s="2" customFormat="1" ht="13.8" x14ac:dyDescent="0.3">
      <c r="A32" s="16"/>
      <c r="B32" s="16" t="s">
        <v>55</v>
      </c>
      <c r="C32" s="16"/>
      <c r="D32" s="16"/>
      <c r="E32" s="16"/>
      <c r="F32" s="41" t="s">
        <v>37</v>
      </c>
      <c r="G32" s="2" t="str">
        <f>[1]!xln(G33)</f>
        <v>4 × 7250 / (12250 + 7250)</v>
      </c>
      <c r="H32" s="46"/>
      <c r="M32" s="14"/>
      <c r="N32" s="14"/>
      <c r="O32" s="14"/>
      <c r="P32" s="14"/>
      <c r="Q32" s="14"/>
      <c r="R32" s="15"/>
      <c r="S32" s="17"/>
      <c r="W32"/>
      <c r="X32" s="27"/>
      <c r="Y32"/>
      <c r="Z32"/>
      <c r="AF32"/>
      <c r="AG32"/>
    </row>
    <row r="33" spans="1:33" s="2" customFormat="1" ht="13.8" x14ac:dyDescent="0.3">
      <c r="A33" s="16"/>
      <c r="B33" s="30" t="s">
        <v>56</v>
      </c>
      <c r="C33" s="31">
        <f>MAX(V36:V56)</f>
        <v>7250</v>
      </c>
      <c r="D33" s="16" t="s">
        <v>13</v>
      </c>
      <c r="E33" s="16"/>
      <c r="F33" s="41" t="s">
        <v>37</v>
      </c>
      <c r="G33" s="44">
        <f>C30*J27/(J23+J27)</f>
        <v>1.4871794871794872</v>
      </c>
      <c r="H33" s="43" t="s">
        <v>36</v>
      </c>
      <c r="M33" s="14"/>
      <c r="N33" s="14"/>
      <c r="O33" s="14"/>
      <c r="P33" s="14"/>
      <c r="Q33" s="14"/>
      <c r="R33" s="15"/>
      <c r="S33" s="15"/>
      <c r="U33" s="29"/>
      <c r="V33" s="68" t="s">
        <v>61</v>
      </c>
      <c r="W33" s="68" t="s">
        <v>62</v>
      </c>
      <c r="X33" s="68" t="s">
        <v>63</v>
      </c>
      <c r="AG33"/>
    </row>
    <row r="34" spans="1:33" s="2" customFormat="1" ht="12.75" customHeight="1" x14ac:dyDescent="0.3">
      <c r="A34" s="16"/>
      <c r="B34" s="30" t="s">
        <v>57</v>
      </c>
      <c r="C34" s="31">
        <f>MIN(V36:V56)</f>
        <v>-12250</v>
      </c>
      <c r="D34" s="16" t="s">
        <v>13</v>
      </c>
      <c r="E34" s="16"/>
      <c r="M34" s="14"/>
      <c r="N34" s="14"/>
      <c r="O34" s="14"/>
      <c r="P34" s="14"/>
      <c r="Q34" s="14"/>
      <c r="R34" s="15"/>
      <c r="S34" s="15"/>
      <c r="U34" s="29" t="s">
        <v>42</v>
      </c>
      <c r="V34" s="68"/>
      <c r="W34" s="68"/>
      <c r="X34" s="68"/>
      <c r="Y34"/>
      <c r="Z34"/>
      <c r="AG34"/>
    </row>
    <row r="35" spans="1:33" s="2" customFormat="1" ht="13.8" x14ac:dyDescent="0.3">
      <c r="A35" s="16"/>
      <c r="E35" s="16"/>
      <c r="F35" s="16" t="s">
        <v>51</v>
      </c>
      <c r="G35" s="16"/>
      <c r="H35" s="16"/>
      <c r="M35" s="14"/>
      <c r="N35" s="14"/>
      <c r="O35" s="14"/>
      <c r="P35" s="14"/>
      <c r="Q35" s="14"/>
      <c r="R35" s="15"/>
      <c r="S35" s="15"/>
      <c r="U35" s="29" t="s">
        <v>40</v>
      </c>
      <c r="V35" s="29"/>
      <c r="W35" s="29"/>
      <c r="X35" s="29"/>
      <c r="AG35"/>
    </row>
    <row r="36" spans="1:33" s="2" customFormat="1" ht="15" x14ac:dyDescent="0.35">
      <c r="A36" s="16"/>
      <c r="B36" s="16" t="s">
        <v>58</v>
      </c>
      <c r="C36" s="16"/>
      <c r="D36" s="16"/>
      <c r="E36" s="16"/>
      <c r="F36" s="41" t="s">
        <v>78</v>
      </c>
      <c r="G36" s="2" t="str">
        <f>[1]!xln(G37)</f>
        <v xml:space="preserve"> - 1.49 × 7250 / 2</v>
      </c>
      <c r="M36" s="14"/>
      <c r="N36" s="14"/>
      <c r="O36" s="14"/>
      <c r="P36" s="14"/>
      <c r="Q36" s="14"/>
      <c r="R36" s="15"/>
      <c r="S36" s="15"/>
      <c r="U36" s="29">
        <v>0</v>
      </c>
      <c r="V36" s="28">
        <f t="shared" ref="V36:V56" si="0">(($J$23+$J$27)/$C$30)*U36-$J$23</f>
        <v>-12250</v>
      </c>
      <c r="W36" s="28">
        <f t="shared" ref="W36:W56" si="1">$C$28+$C$29/$C$30^2*((3*$C$28*$C$30/$C$29+6)*U36^2/$C$30-(4*$C$28*$C$30/$C$29+6)*U36)</f>
        <v>10000</v>
      </c>
      <c r="X36" s="28">
        <f t="shared" ref="X36:X56" si="2">$C$29+$C$28*U36+$C$29/$C$30^2*(($C$28*$C$30/$C$29+2)*U36^3/$C$30-(2*$C$28*$C$30/$C$29+3)*U36^2)</f>
        <v>6000</v>
      </c>
      <c r="Y36"/>
      <c r="Z36"/>
      <c r="AG36"/>
    </row>
    <row r="37" spans="1:33" s="2" customFormat="1" ht="15" x14ac:dyDescent="0.35">
      <c r="A37" s="16"/>
      <c r="B37" s="30" t="s">
        <v>56</v>
      </c>
      <c r="C37" s="32">
        <f>MAX(W36:W56)</f>
        <v>10000</v>
      </c>
      <c r="D37" s="2" t="s">
        <v>43</v>
      </c>
      <c r="F37" s="41" t="s">
        <v>78</v>
      </c>
      <c r="G37" s="45">
        <f>-G33*J27/2</f>
        <v>-5391.0256410256416</v>
      </c>
      <c r="H37" s="43" t="s">
        <v>43</v>
      </c>
      <c r="M37" s="14"/>
      <c r="N37" s="14"/>
      <c r="O37" s="14"/>
      <c r="P37" s="14"/>
      <c r="Q37" s="14"/>
      <c r="R37" s="15"/>
      <c r="S37" s="15"/>
      <c r="U37" s="29">
        <f t="shared" ref="U37:U55" si="3">U36+$C$30/20</f>
        <v>0.2</v>
      </c>
      <c r="V37" s="28">
        <f t="shared" si="0"/>
        <v>-11275</v>
      </c>
      <c r="W37" s="28">
        <f t="shared" si="1"/>
        <v>7647.4999999999991</v>
      </c>
      <c r="X37" s="28">
        <f t="shared" si="2"/>
        <v>7761.5</v>
      </c>
      <c r="AG37"/>
    </row>
    <row r="38" spans="1:33" s="2" customFormat="1" ht="13.8" x14ac:dyDescent="0.3">
      <c r="A38" s="16"/>
      <c r="B38" s="30" t="s">
        <v>57</v>
      </c>
      <c r="C38" s="32">
        <f>MIN(W36:W56)</f>
        <v>-5372.5000000000055</v>
      </c>
      <c r="D38" s="2" t="s">
        <v>43</v>
      </c>
      <c r="E38" s="16"/>
      <c r="M38" s="14"/>
      <c r="N38" s="14"/>
      <c r="O38" s="14"/>
      <c r="P38" s="14"/>
      <c r="Q38" s="14"/>
      <c r="R38" s="15"/>
      <c r="S38" s="15"/>
      <c r="U38" s="29">
        <f t="shared" si="3"/>
        <v>0.4</v>
      </c>
      <c r="V38" s="28">
        <f t="shared" si="0"/>
        <v>-10300</v>
      </c>
      <c r="W38" s="28">
        <f t="shared" si="1"/>
        <v>5489.9999999999991</v>
      </c>
      <c r="X38" s="28">
        <f t="shared" si="2"/>
        <v>9072</v>
      </c>
      <c r="Y38"/>
      <c r="Z38"/>
      <c r="AG38"/>
    </row>
    <row r="39" spans="1:33" s="2" customFormat="1" ht="13.8" x14ac:dyDescent="0.3">
      <c r="A39" s="16"/>
      <c r="B39" s="16"/>
      <c r="C39" s="16"/>
      <c r="D39" s="16"/>
      <c r="E39" s="16"/>
      <c r="F39" s="16" t="s">
        <v>52</v>
      </c>
      <c r="G39" s="16"/>
      <c r="H39" s="16"/>
      <c r="M39" s="14"/>
      <c r="N39" s="14"/>
      <c r="O39" s="14"/>
      <c r="P39" s="14"/>
      <c r="Q39" s="14"/>
      <c r="R39" s="15"/>
      <c r="S39" s="15"/>
      <c r="U39" s="29">
        <f t="shared" si="3"/>
        <v>0.60000000000000009</v>
      </c>
      <c r="V39" s="28">
        <f t="shared" si="0"/>
        <v>-9325</v>
      </c>
      <c r="W39" s="28">
        <f t="shared" si="1"/>
        <v>3527.4999999999982</v>
      </c>
      <c r="X39" s="28">
        <f t="shared" si="2"/>
        <v>9970.5</v>
      </c>
      <c r="AG39"/>
    </row>
    <row r="40" spans="1:33" s="2" customFormat="1" ht="13.8" x14ac:dyDescent="0.3">
      <c r="A40" s="16"/>
      <c r="B40" s="16" t="s">
        <v>59</v>
      </c>
      <c r="C40" s="16"/>
      <c r="D40" s="16"/>
      <c r="F40" s="41" t="s">
        <v>46</v>
      </c>
      <c r="G40" s="2" t="str">
        <f>[1]!xln(G41)</f>
        <v>4 - 2 × 1.49</v>
      </c>
      <c r="M40" s="14"/>
      <c r="N40" s="14"/>
      <c r="O40" s="14"/>
      <c r="P40" s="14"/>
      <c r="Q40" s="14"/>
      <c r="R40" s="15"/>
      <c r="S40" s="15"/>
      <c r="U40" s="29">
        <f t="shared" si="3"/>
        <v>0.8</v>
      </c>
      <c r="V40" s="28">
        <f t="shared" si="0"/>
        <v>-8350</v>
      </c>
      <c r="W40" s="28">
        <f t="shared" si="1"/>
        <v>1759.9999999999982</v>
      </c>
      <c r="X40" s="28">
        <f t="shared" si="2"/>
        <v>10496</v>
      </c>
      <c r="Y40"/>
      <c r="Z40"/>
      <c r="AG40"/>
    </row>
    <row r="41" spans="1:33" s="2" customFormat="1" ht="13.8" x14ac:dyDescent="0.3">
      <c r="A41" s="16"/>
      <c r="B41" s="30" t="s">
        <v>12</v>
      </c>
      <c r="C41" s="32">
        <f>MAX(X36:X56)</f>
        <v>10687.5</v>
      </c>
      <c r="D41" s="2" t="s">
        <v>38</v>
      </c>
      <c r="F41" s="41" t="s">
        <v>46</v>
      </c>
      <c r="G41" s="44">
        <f>C30-2*G33</f>
        <v>1.0256410256410255</v>
      </c>
      <c r="H41" s="43" t="s">
        <v>11</v>
      </c>
      <c r="M41" s="14"/>
      <c r="N41" s="14"/>
      <c r="O41" s="14"/>
      <c r="P41" s="14"/>
      <c r="Q41" s="14"/>
      <c r="R41" s="15"/>
      <c r="S41" s="15"/>
      <c r="U41" s="29">
        <f t="shared" si="3"/>
        <v>1</v>
      </c>
      <c r="V41" s="28">
        <f t="shared" si="0"/>
        <v>-7375</v>
      </c>
      <c r="W41" s="28">
        <f t="shared" si="1"/>
        <v>187.49999999999818</v>
      </c>
      <c r="X41" s="28">
        <f t="shared" si="2"/>
        <v>10687.5</v>
      </c>
      <c r="AG41"/>
    </row>
    <row r="42" spans="1:33" s="2" customFormat="1" ht="13.8" x14ac:dyDescent="0.3">
      <c r="A42" s="16"/>
      <c r="B42" s="16"/>
      <c r="M42" s="14"/>
      <c r="N42" s="14"/>
      <c r="O42" s="14"/>
      <c r="P42" s="14"/>
      <c r="Q42" s="14"/>
      <c r="R42" s="15"/>
      <c r="S42" s="15"/>
      <c r="U42" s="29">
        <f t="shared" si="3"/>
        <v>1.2</v>
      </c>
      <c r="V42" s="28">
        <f t="shared" si="0"/>
        <v>-6400</v>
      </c>
      <c r="W42" s="28">
        <f t="shared" si="1"/>
        <v>-1190.0000000000018</v>
      </c>
      <c r="X42" s="28">
        <f t="shared" si="2"/>
        <v>10584</v>
      </c>
      <c r="Y42"/>
      <c r="Z42"/>
      <c r="AG42"/>
    </row>
    <row r="43" spans="1:33" s="2" customFormat="1" ht="13.8" x14ac:dyDescent="0.3">
      <c r="A43" s="16"/>
      <c r="B43" s="16"/>
      <c r="C43" s="16"/>
      <c r="D43" s="16"/>
      <c r="E43" s="16"/>
      <c r="M43" s="14"/>
      <c r="N43" s="14"/>
      <c r="O43" s="14"/>
      <c r="P43" s="14"/>
      <c r="Q43" s="14"/>
      <c r="R43" s="15"/>
      <c r="S43" s="15"/>
      <c r="U43" s="29">
        <f t="shared" si="3"/>
        <v>1.4</v>
      </c>
      <c r="V43" s="28">
        <f t="shared" si="0"/>
        <v>-5425</v>
      </c>
      <c r="W43" s="28">
        <f t="shared" si="1"/>
        <v>-2372.5000000000018</v>
      </c>
      <c r="X43" s="28">
        <f t="shared" si="2"/>
        <v>10224.499999999998</v>
      </c>
      <c r="Y43"/>
      <c r="Z43"/>
      <c r="AG43"/>
    </row>
    <row r="44" spans="1:33" s="2" customFormat="1" ht="13.8" x14ac:dyDescent="0.3">
      <c r="A44" s="16"/>
      <c r="B44" s="16"/>
      <c r="C44" s="16"/>
      <c r="D44" s="16"/>
      <c r="E44" s="16"/>
      <c r="M44" s="14"/>
      <c r="N44" s="14"/>
      <c r="O44" s="14"/>
      <c r="P44" s="14"/>
      <c r="Q44" s="14"/>
      <c r="R44" s="15"/>
      <c r="S44" s="15"/>
      <c r="U44" s="29">
        <f t="shared" si="3"/>
        <v>1.5999999999999999</v>
      </c>
      <c r="V44" s="28">
        <f t="shared" si="0"/>
        <v>-4450.0000000000009</v>
      </c>
      <c r="W44" s="28">
        <f t="shared" si="1"/>
        <v>-3360.0000000000055</v>
      </c>
      <c r="X44" s="28">
        <f t="shared" si="2"/>
        <v>9648.0000000000018</v>
      </c>
      <c r="Y44"/>
      <c r="Z44"/>
      <c r="AG44"/>
    </row>
    <row r="45" spans="1:33" s="2" customFormat="1" ht="13.8" x14ac:dyDescent="0.3">
      <c r="A45" s="16"/>
      <c r="B45" s="16"/>
      <c r="C45" s="16"/>
      <c r="D45" s="16"/>
      <c r="E45" s="16"/>
      <c r="F45" s="16"/>
      <c r="G45" s="16"/>
      <c r="M45" s="14"/>
      <c r="N45" s="14"/>
      <c r="O45" s="14"/>
      <c r="P45" s="14"/>
      <c r="Q45" s="14"/>
      <c r="R45" s="15"/>
      <c r="S45" s="15"/>
      <c r="U45" s="29">
        <f t="shared" si="3"/>
        <v>1.7999999999999998</v>
      </c>
      <c r="V45" s="28">
        <f t="shared" si="0"/>
        <v>-3475</v>
      </c>
      <c r="W45" s="28">
        <f t="shared" si="1"/>
        <v>-4152.5000000000036</v>
      </c>
      <c r="X45" s="28">
        <f t="shared" si="2"/>
        <v>8893.5</v>
      </c>
      <c r="Y45"/>
      <c r="Z45"/>
      <c r="AA45"/>
      <c r="AG45"/>
    </row>
    <row r="46" spans="1:33" s="2" customFormat="1" ht="13.8" x14ac:dyDescent="0.3">
      <c r="A46" s="16"/>
      <c r="B46" s="16"/>
      <c r="C46" s="16"/>
      <c r="D46" s="16"/>
      <c r="E46" s="16"/>
      <c r="F46" s="16"/>
      <c r="G46" s="16"/>
      <c r="M46" s="14"/>
      <c r="N46" s="14"/>
      <c r="O46" s="14"/>
      <c r="P46" s="14"/>
      <c r="Q46" s="14"/>
      <c r="R46" s="15"/>
      <c r="S46" s="15"/>
      <c r="U46" s="29">
        <f t="shared" si="3"/>
        <v>1.9999999999999998</v>
      </c>
      <c r="V46" s="28">
        <f t="shared" si="0"/>
        <v>-2500.0000000000018</v>
      </c>
      <c r="W46" s="28">
        <f t="shared" si="1"/>
        <v>-4750</v>
      </c>
      <c r="X46" s="28">
        <f t="shared" si="2"/>
        <v>7999.9999999999964</v>
      </c>
      <c r="Y46"/>
      <c r="Z46"/>
      <c r="AA46"/>
      <c r="AB46"/>
      <c r="AC46"/>
      <c r="AG46"/>
    </row>
    <row r="47" spans="1:33" s="2" customFormat="1" ht="13.8" x14ac:dyDescent="0.3">
      <c r="A47" s="16"/>
      <c r="B47" s="16"/>
      <c r="C47" s="16"/>
      <c r="D47" s="16"/>
      <c r="E47" s="16"/>
      <c r="F47" s="16"/>
      <c r="G47" s="16"/>
      <c r="M47" s="14"/>
      <c r="N47" s="14"/>
      <c r="O47" s="14"/>
      <c r="P47" s="14"/>
      <c r="Q47" s="14"/>
      <c r="R47" s="15"/>
      <c r="S47" s="15"/>
      <c r="U47" s="29">
        <f t="shared" si="3"/>
        <v>2.1999999999999997</v>
      </c>
      <c r="V47" s="28">
        <f t="shared" si="0"/>
        <v>-1525.0000000000018</v>
      </c>
      <c r="W47" s="28">
        <f t="shared" si="1"/>
        <v>-5152.5000000000055</v>
      </c>
      <c r="X47" s="28">
        <f t="shared" si="2"/>
        <v>7006.4999999999964</v>
      </c>
      <c r="Y47"/>
      <c r="Z47"/>
      <c r="AA47"/>
      <c r="AB47"/>
      <c r="AC47"/>
      <c r="AG47"/>
    </row>
    <row r="48" spans="1:33" s="2" customFormat="1" ht="13.8" x14ac:dyDescent="0.3">
      <c r="A48" s="16"/>
      <c r="B48" s="16"/>
      <c r="C48" s="16"/>
      <c r="D48" s="16"/>
      <c r="E48" s="16"/>
      <c r="F48" s="16"/>
      <c r="G48" s="16"/>
      <c r="M48" s="14"/>
      <c r="N48" s="14"/>
      <c r="O48" s="14"/>
      <c r="P48" s="14"/>
      <c r="Q48" s="14"/>
      <c r="R48" s="15"/>
      <c r="S48" s="15"/>
      <c r="U48" s="29">
        <f t="shared" si="3"/>
        <v>2.4</v>
      </c>
      <c r="V48" s="28">
        <f t="shared" si="0"/>
        <v>-550</v>
      </c>
      <c r="W48" s="28">
        <f t="shared" si="1"/>
        <v>-5360.0000000000036</v>
      </c>
      <c r="X48" s="28">
        <f t="shared" si="2"/>
        <v>5951.9999999999964</v>
      </c>
      <c r="Y48"/>
      <c r="Z48"/>
      <c r="AA48"/>
      <c r="AB48"/>
      <c r="AC48"/>
      <c r="AG48"/>
    </row>
    <row r="49" spans="1:33" s="2" customFormat="1" ht="13.8" x14ac:dyDescent="0.3">
      <c r="A49" s="16"/>
      <c r="B49" s="16"/>
      <c r="C49" s="16"/>
      <c r="D49" s="16"/>
      <c r="E49" s="16"/>
      <c r="F49" s="16"/>
      <c r="G49" s="16"/>
      <c r="M49" s="14"/>
      <c r="N49" s="14"/>
      <c r="O49" s="14"/>
      <c r="P49" s="14"/>
      <c r="Q49" s="14"/>
      <c r="R49" s="15"/>
      <c r="S49" s="15"/>
      <c r="U49" s="29">
        <f t="shared" si="3"/>
        <v>2.6</v>
      </c>
      <c r="V49" s="28">
        <f t="shared" si="0"/>
        <v>425</v>
      </c>
      <c r="W49" s="28">
        <f t="shared" si="1"/>
        <v>-5372.5000000000055</v>
      </c>
      <c r="X49" s="28">
        <f t="shared" si="2"/>
        <v>4875.4999999999964</v>
      </c>
      <c r="Y49"/>
      <c r="Z49"/>
      <c r="AA49"/>
      <c r="AB49"/>
      <c r="AC49"/>
      <c r="AG49"/>
    </row>
    <row r="50" spans="1:33" s="2" customFormat="1" ht="13.8" x14ac:dyDescent="0.3">
      <c r="A50" s="16"/>
      <c r="B50" s="16"/>
      <c r="C50" s="16"/>
      <c r="D50" s="16"/>
      <c r="E50" s="16"/>
      <c r="F50" s="16"/>
      <c r="G50" s="16"/>
      <c r="M50" s="14"/>
      <c r="N50" s="14"/>
      <c r="O50" s="14"/>
      <c r="P50" s="14"/>
      <c r="Q50" s="14"/>
      <c r="R50" s="15"/>
      <c r="S50" s="15"/>
      <c r="U50" s="29">
        <f t="shared" si="3"/>
        <v>2.8000000000000003</v>
      </c>
      <c r="V50" s="28">
        <f t="shared" si="0"/>
        <v>1400.0000000000018</v>
      </c>
      <c r="W50" s="28">
        <f t="shared" si="1"/>
        <v>-5190.0000000000036</v>
      </c>
      <c r="X50" s="28">
        <f t="shared" si="2"/>
        <v>3815.9999999999927</v>
      </c>
      <c r="Y50"/>
      <c r="Z50"/>
      <c r="AA50"/>
      <c r="AB50"/>
      <c r="AC50"/>
      <c r="AG50"/>
    </row>
    <row r="51" spans="1:33" s="2" customFormat="1" ht="13.8" x14ac:dyDescent="0.3">
      <c r="A51" s="16"/>
      <c r="B51" s="16"/>
      <c r="C51" s="16"/>
      <c r="D51" s="16"/>
      <c r="E51" s="16"/>
      <c r="F51" s="16"/>
      <c r="G51" s="16"/>
      <c r="M51" s="14"/>
      <c r="N51" s="14"/>
      <c r="O51" s="14"/>
      <c r="P51" s="14"/>
      <c r="Q51" s="14"/>
      <c r="R51" s="15"/>
      <c r="S51" s="15"/>
      <c r="U51" s="29">
        <f t="shared" si="3"/>
        <v>3.0000000000000004</v>
      </c>
      <c r="V51" s="28">
        <f t="shared" si="0"/>
        <v>2375.0000000000018</v>
      </c>
      <c r="W51" s="28">
        <f t="shared" si="1"/>
        <v>-4812.5000000000018</v>
      </c>
      <c r="X51" s="28">
        <f t="shared" si="2"/>
        <v>2812.4999999999782</v>
      </c>
    </row>
    <row r="52" spans="1:33" s="2" customFormat="1" ht="13.8" x14ac:dyDescent="0.3">
      <c r="A52" s="16"/>
      <c r="B52" s="16"/>
      <c r="C52" s="16"/>
      <c r="D52" s="16"/>
      <c r="E52" s="16"/>
      <c r="F52" s="16"/>
      <c r="G52" s="16"/>
      <c r="M52" s="14"/>
      <c r="N52" s="14"/>
      <c r="O52" s="14"/>
      <c r="P52" s="14"/>
      <c r="Q52" s="14"/>
      <c r="R52" s="15"/>
      <c r="S52" s="15"/>
      <c r="U52" s="29">
        <f t="shared" si="3"/>
        <v>3.2000000000000006</v>
      </c>
      <c r="V52" s="28">
        <f t="shared" si="0"/>
        <v>3350.0000000000036</v>
      </c>
      <c r="W52" s="28">
        <f t="shared" si="1"/>
        <v>-4240.0000000000036</v>
      </c>
      <c r="X52" s="28">
        <f t="shared" si="2"/>
        <v>1903.9999999999927</v>
      </c>
    </row>
    <row r="53" spans="1:33" s="2" customFormat="1" ht="13.8" x14ac:dyDescent="0.3">
      <c r="A53" s="16"/>
      <c r="B53" s="16"/>
      <c r="C53" s="16"/>
      <c r="D53" s="16"/>
      <c r="E53" s="16"/>
      <c r="F53" s="16"/>
      <c r="G53" s="16"/>
      <c r="M53" s="14"/>
      <c r="N53" s="14"/>
      <c r="O53" s="14"/>
      <c r="P53" s="14"/>
      <c r="Q53" s="14"/>
      <c r="R53" s="15"/>
      <c r="S53" s="15"/>
      <c r="U53" s="29">
        <f t="shared" si="3"/>
        <v>3.4000000000000008</v>
      </c>
      <c r="V53" s="28">
        <f t="shared" si="0"/>
        <v>4325.0000000000036</v>
      </c>
      <c r="W53" s="28">
        <f t="shared" si="1"/>
        <v>-3472.4999999999982</v>
      </c>
      <c r="X53" s="28">
        <f t="shared" si="2"/>
        <v>1129.4999999999927</v>
      </c>
    </row>
    <row r="54" spans="1:33" s="2" customFormat="1" ht="13.8" x14ac:dyDescent="0.3">
      <c r="A54" s="16"/>
      <c r="B54" s="16"/>
      <c r="C54" s="16"/>
      <c r="D54" s="16"/>
      <c r="E54" s="16"/>
      <c r="F54" s="16"/>
      <c r="G54" s="16"/>
      <c r="M54" s="14"/>
      <c r="N54" s="14"/>
      <c r="O54" s="14"/>
      <c r="P54" s="14"/>
      <c r="Q54" s="14"/>
      <c r="R54" s="15"/>
      <c r="S54" s="15"/>
      <c r="U54" s="29">
        <f t="shared" si="3"/>
        <v>3.600000000000001</v>
      </c>
      <c r="V54" s="28">
        <f t="shared" si="0"/>
        <v>5300.0000000000036</v>
      </c>
      <c r="W54" s="28">
        <f t="shared" si="1"/>
        <v>-2510.0000000000055</v>
      </c>
      <c r="X54" s="28">
        <f t="shared" si="2"/>
        <v>528</v>
      </c>
    </row>
    <row r="55" spans="1:33" s="2" customFormat="1" ht="13.8" x14ac:dyDescent="0.3">
      <c r="A55" s="16"/>
      <c r="B55" s="16"/>
      <c r="C55" s="16"/>
      <c r="D55" s="16"/>
      <c r="E55" s="16"/>
      <c r="F55" s="16"/>
      <c r="G55" s="16"/>
      <c r="H55" s="16"/>
      <c r="I55" s="16"/>
      <c r="J55" s="16"/>
      <c r="K55" s="16"/>
      <c r="M55" s="14"/>
      <c r="N55" s="14"/>
      <c r="O55" s="14"/>
      <c r="P55" s="14"/>
      <c r="Q55" s="14"/>
      <c r="R55" s="15"/>
      <c r="S55" s="15"/>
      <c r="U55" s="29">
        <f t="shared" si="3"/>
        <v>3.8000000000000012</v>
      </c>
      <c r="V55" s="28">
        <f t="shared" si="0"/>
        <v>6275.0000000000073</v>
      </c>
      <c r="W55" s="28">
        <f t="shared" si="1"/>
        <v>-1352.4999999999982</v>
      </c>
      <c r="X55" s="28">
        <f t="shared" si="2"/>
        <v>138.5</v>
      </c>
    </row>
    <row r="56" spans="1:33" s="2" customFormat="1" ht="13.8" x14ac:dyDescent="0.3">
      <c r="A56" s="16"/>
      <c r="B56" s="16"/>
      <c r="C56" s="16"/>
      <c r="D56" s="16"/>
      <c r="E56" s="16"/>
      <c r="F56" s="16"/>
      <c r="G56" s="16"/>
      <c r="H56" s="16"/>
      <c r="I56" s="16"/>
      <c r="J56" s="16"/>
      <c r="K56" s="16"/>
      <c r="M56" s="14"/>
      <c r="N56" s="14"/>
      <c r="O56" s="14"/>
      <c r="P56" s="14"/>
      <c r="Q56" s="14"/>
      <c r="R56" s="15"/>
      <c r="S56" s="15"/>
      <c r="U56" s="29">
        <f>C30</f>
        <v>4</v>
      </c>
      <c r="V56" s="28">
        <f t="shared" si="0"/>
        <v>7250</v>
      </c>
      <c r="W56" s="28">
        <f t="shared" si="1"/>
        <v>0</v>
      </c>
      <c r="X56" s="28">
        <f t="shared" si="2"/>
        <v>0</v>
      </c>
    </row>
    <row r="57" spans="1:33" s="2" customFormat="1" ht="13.8" x14ac:dyDescent="0.3">
      <c r="A57" s="16"/>
      <c r="B57" s="16"/>
      <c r="C57" s="16"/>
      <c r="D57" s="16"/>
      <c r="E57" s="16"/>
      <c r="F57" s="16"/>
      <c r="G57" s="16"/>
      <c r="H57" s="16"/>
      <c r="I57" s="16"/>
      <c r="J57" s="16"/>
      <c r="K57" s="16"/>
      <c r="M57" s="14"/>
      <c r="N57" s="14"/>
      <c r="O57" s="14"/>
      <c r="P57" s="14"/>
      <c r="Q57" s="14"/>
      <c r="R57" s="15"/>
      <c r="S57" s="15"/>
    </row>
    <row r="58" spans="1:33" s="2" customFormat="1" ht="13.8" x14ac:dyDescent="0.3">
      <c r="A58" s="48"/>
      <c r="B58" s="49"/>
      <c r="C58" s="50"/>
      <c r="D58" s="48"/>
      <c r="E58" s="48"/>
      <c r="F58" s="48"/>
      <c r="G58" s="50"/>
      <c r="H58" s="48"/>
      <c r="I58" s="48"/>
      <c r="J58" s="48"/>
      <c r="K58" s="48"/>
      <c r="M58" s="14"/>
      <c r="N58" s="14"/>
      <c r="O58" s="14"/>
      <c r="P58" s="14"/>
      <c r="Q58" s="14"/>
      <c r="R58" s="15"/>
      <c r="S58" s="15"/>
    </row>
    <row r="59" spans="1:33" s="2" customFormat="1" ht="13.8" x14ac:dyDescent="0.3">
      <c r="A59" s="48"/>
      <c r="B59" s="51"/>
      <c r="C59" s="50"/>
      <c r="D59" s="52"/>
      <c r="E59" s="52"/>
      <c r="F59" s="53" t="s">
        <v>82</v>
      </c>
      <c r="G59" s="50"/>
      <c r="H59" s="52"/>
      <c r="I59" s="52"/>
      <c r="J59" s="52"/>
      <c r="K59" s="48"/>
      <c r="M59" s="14"/>
      <c r="N59" s="14"/>
      <c r="O59" s="14"/>
      <c r="P59" s="14"/>
      <c r="Q59" s="14"/>
      <c r="R59" s="15"/>
      <c r="S59" s="15"/>
    </row>
    <row r="60" spans="1:33" s="2" customFormat="1" ht="13.8" x14ac:dyDescent="0.3">
      <c r="A60" s="48"/>
      <c r="B60" s="52"/>
      <c r="C60" s="52"/>
      <c r="D60" s="52"/>
      <c r="E60" s="52"/>
      <c r="F60" s="64" t="s">
        <v>98</v>
      </c>
      <c r="G60" s="52"/>
      <c r="H60" s="52"/>
      <c r="I60" s="52"/>
      <c r="J60" s="52"/>
      <c r="K60" s="48"/>
      <c r="M60" s="14"/>
      <c r="N60" s="14"/>
      <c r="O60" s="14"/>
      <c r="P60" s="14"/>
      <c r="Q60" s="14"/>
      <c r="R60" s="15"/>
      <c r="S60" s="15"/>
    </row>
  </sheetData>
  <mergeCells count="5">
    <mergeCell ref="X33:X34"/>
    <mergeCell ref="B14:J15"/>
    <mergeCell ref="B17:J18"/>
    <mergeCell ref="V33:V34"/>
    <mergeCell ref="W33:W34"/>
  </mergeCells>
  <hyperlinks>
    <hyperlink ref="F60" r:id="rId1"/>
  </hyperlinks>
  <pageMargins left="0.47244094488188981" right="0.23622047244094491" top="0.31496062992125984" bottom="0.82677165354330717" header="0.31496062992125984" footer="0.47244094488188981"/>
  <pageSetup scale="99" orientation="portrait" r:id="rId2"/>
  <headerFooter alignWithMargins="0">
    <oddFooter>&amp;C&amp;"Arial,Bold"ABBOTT AEROSPACE INC. PROPRIETARY INFORMATION&amp;"Arial,Regular"
Subject to restrictions on the cover or first page</oddFoot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89"/>
  <sheetViews>
    <sheetView zoomScaleNormal="100" workbookViewId="0">
      <selection activeCell="G94" sqref="G94"/>
    </sheetView>
  </sheetViews>
  <sheetFormatPr defaultColWidth="9.109375" defaultRowHeight="14.4" x14ac:dyDescent="0.35"/>
  <cols>
    <col min="1" max="16384" width="9.109375" style="33"/>
  </cols>
  <sheetData>
    <row r="1" spans="1:16" x14ac:dyDescent="0.35">
      <c r="A1" s="34"/>
      <c r="B1" s="34"/>
      <c r="C1" s="34"/>
      <c r="D1" s="34"/>
      <c r="E1" s="34"/>
      <c r="F1" s="34"/>
      <c r="G1" s="34"/>
      <c r="H1" s="34"/>
      <c r="I1" s="34"/>
      <c r="J1" s="34"/>
      <c r="K1" s="34"/>
      <c r="L1" s="34"/>
      <c r="M1" s="34"/>
      <c r="N1" s="34"/>
      <c r="O1" s="34"/>
      <c r="P1" s="34"/>
    </row>
    <row r="2" spans="1:16" x14ac:dyDescent="0.35">
      <c r="A2" s="34"/>
      <c r="B2" s="34"/>
      <c r="C2" s="34"/>
      <c r="D2" s="34"/>
      <c r="E2" s="34"/>
      <c r="F2" s="34"/>
      <c r="G2" s="34"/>
      <c r="H2" s="34"/>
      <c r="I2" s="34"/>
      <c r="J2" s="34"/>
      <c r="K2" s="34"/>
      <c r="L2" s="34"/>
      <c r="M2" s="34"/>
      <c r="N2" s="34"/>
      <c r="O2" s="34"/>
      <c r="P2" s="34"/>
    </row>
    <row r="3" spans="1:16" x14ac:dyDescent="0.35">
      <c r="A3" s="34"/>
      <c r="B3" s="34"/>
      <c r="C3" s="34"/>
      <c r="D3" s="34"/>
      <c r="E3" s="34"/>
      <c r="F3" s="34"/>
      <c r="G3" s="34"/>
      <c r="H3" s="34"/>
      <c r="I3" s="34"/>
      <c r="J3" s="34"/>
      <c r="K3" s="34"/>
      <c r="L3" s="34"/>
      <c r="M3" s="34"/>
      <c r="N3" s="34"/>
      <c r="O3" s="34"/>
      <c r="P3" s="34"/>
    </row>
    <row r="4" spans="1:16" x14ac:dyDescent="0.35">
      <c r="A4" s="34"/>
      <c r="B4" s="34"/>
      <c r="C4" s="34"/>
      <c r="D4" s="34"/>
      <c r="E4" s="34"/>
      <c r="F4" s="34"/>
      <c r="G4" s="34"/>
      <c r="H4" s="34"/>
      <c r="I4" s="34"/>
      <c r="J4" s="34"/>
      <c r="K4" s="34"/>
      <c r="L4" s="34"/>
      <c r="M4" s="34"/>
      <c r="N4" s="34"/>
      <c r="O4" s="34"/>
      <c r="P4" s="34"/>
    </row>
    <row r="5" spans="1:16" x14ac:dyDescent="0.35">
      <c r="A5" s="34"/>
      <c r="B5" s="34"/>
      <c r="C5" s="34"/>
      <c r="D5" s="34"/>
      <c r="E5" s="34"/>
      <c r="F5" s="34"/>
      <c r="G5" s="34"/>
      <c r="H5" s="34"/>
      <c r="I5" s="34"/>
      <c r="J5" s="34"/>
      <c r="K5" s="34"/>
      <c r="L5" s="34"/>
      <c r="M5" s="34"/>
      <c r="N5" s="34"/>
      <c r="O5" s="34"/>
      <c r="P5" s="34"/>
    </row>
    <row r="6" spans="1:16" x14ac:dyDescent="0.35">
      <c r="A6" s="34"/>
      <c r="B6" s="34"/>
      <c r="C6" s="34"/>
      <c r="D6" s="34"/>
      <c r="E6" s="34"/>
      <c r="F6" s="34"/>
      <c r="G6" s="34"/>
      <c r="H6" s="34"/>
      <c r="I6" s="34"/>
      <c r="J6" s="34"/>
      <c r="K6" s="34"/>
      <c r="L6" s="34"/>
      <c r="M6" s="34"/>
      <c r="N6" s="34"/>
      <c r="O6" s="34"/>
      <c r="P6" s="34"/>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B9" s="34"/>
      <c r="C9" s="34"/>
      <c r="D9" s="34"/>
      <c r="E9" s="34"/>
      <c r="F9" s="34"/>
      <c r="G9" s="34"/>
      <c r="H9" s="34"/>
      <c r="I9" s="34"/>
      <c r="J9" s="34"/>
      <c r="K9" s="34"/>
      <c r="L9" s="34"/>
      <c r="M9" s="34"/>
      <c r="N9" s="34"/>
      <c r="O9" s="34"/>
      <c r="P9" s="34"/>
    </row>
    <row r="10" spans="1:16" x14ac:dyDescent="0.35">
      <c r="A10" s="34"/>
      <c r="B10" s="34"/>
      <c r="C10" s="34"/>
      <c r="D10" s="34"/>
      <c r="E10" s="34"/>
      <c r="F10" s="34"/>
      <c r="G10" s="34"/>
      <c r="H10" s="34"/>
      <c r="I10" s="34"/>
      <c r="J10" s="34"/>
      <c r="K10" s="34"/>
      <c r="L10" s="34"/>
      <c r="M10" s="34"/>
      <c r="N10" s="34"/>
      <c r="O10" s="34"/>
      <c r="P10" s="34"/>
    </row>
    <row r="11" spans="1:16" x14ac:dyDescent="0.35">
      <c r="A11" s="34"/>
      <c r="B11" s="34"/>
      <c r="C11" s="34"/>
      <c r="D11" s="34"/>
      <c r="E11" s="34"/>
      <c r="F11" s="34"/>
      <c r="G11" s="34"/>
      <c r="H11" s="34"/>
      <c r="I11" s="34"/>
      <c r="J11" s="34"/>
      <c r="K11" s="34"/>
      <c r="L11" s="34"/>
      <c r="M11" s="34"/>
      <c r="N11" s="34"/>
      <c r="O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ht="15.6" x14ac:dyDescent="0.4">
      <c r="A21" s="34"/>
      <c r="B21" s="34"/>
      <c r="C21" s="34"/>
      <c r="D21" s="34"/>
      <c r="E21" s="34"/>
      <c r="F21" s="34"/>
      <c r="G21" s="34"/>
      <c r="H21" s="34"/>
      <c r="I21" s="37"/>
      <c r="J21" s="34"/>
      <c r="K21" s="34"/>
      <c r="L21" s="34"/>
      <c r="M21" s="34"/>
      <c r="N21" s="34"/>
      <c r="O21" s="40" t="s">
        <v>74</v>
      </c>
      <c r="P21" s="34"/>
    </row>
    <row r="22" spans="1:16" x14ac:dyDescent="0.35">
      <c r="A22" s="34"/>
      <c r="B22" s="34"/>
      <c r="C22" s="34"/>
      <c r="D22" s="34"/>
      <c r="E22" s="34"/>
      <c r="F22" s="34"/>
      <c r="G22" s="34"/>
      <c r="H22" s="34"/>
      <c r="I22" s="34"/>
      <c r="J22" s="34"/>
      <c r="K22" s="34"/>
      <c r="L22" s="34"/>
      <c r="M22" s="34"/>
      <c r="N22" s="34"/>
      <c r="O22" s="34"/>
      <c r="P22" s="34"/>
    </row>
    <row r="23" spans="1:16" ht="15.6" x14ac:dyDescent="0.4">
      <c r="A23" s="34"/>
      <c r="B23" s="34"/>
      <c r="C23" s="34"/>
      <c r="D23" s="34"/>
      <c r="E23" s="34"/>
      <c r="F23" s="34"/>
      <c r="G23" s="34"/>
      <c r="H23" s="34"/>
      <c r="I23" s="34"/>
      <c r="J23" s="34"/>
      <c r="K23" s="34"/>
      <c r="L23" s="34"/>
      <c r="M23" s="34"/>
      <c r="N23" s="34"/>
      <c r="O23" s="34" t="s">
        <v>73</v>
      </c>
      <c r="P23" s="34"/>
    </row>
    <row r="24" spans="1:16" x14ac:dyDescent="0.35">
      <c r="A24" s="34"/>
      <c r="B24" s="34"/>
      <c r="C24" s="34"/>
      <c r="D24" s="34"/>
      <c r="E24" s="34"/>
      <c r="F24" s="34"/>
      <c r="G24" s="34"/>
      <c r="H24" s="34"/>
      <c r="I24" s="34"/>
      <c r="J24" s="34"/>
      <c r="K24" s="34"/>
      <c r="L24" s="34"/>
      <c r="M24" s="34"/>
      <c r="N24" s="34"/>
      <c r="O24" s="34"/>
      <c r="P24" s="34"/>
    </row>
    <row r="25" spans="1:16" ht="15" customHeight="1"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ht="15.6" x14ac:dyDescent="0.4">
      <c r="A30" s="34"/>
      <c r="B30" s="34"/>
      <c r="C30" s="34"/>
      <c r="D30" s="34"/>
      <c r="E30" s="37"/>
      <c r="F30" s="34"/>
      <c r="G30" s="34"/>
      <c r="H30" s="34"/>
      <c r="I30" s="34"/>
      <c r="J30" s="37" t="s">
        <v>73</v>
      </c>
      <c r="K30" s="34"/>
      <c r="L30" s="34"/>
      <c r="M30" s="34"/>
      <c r="N30" s="34"/>
      <c r="O30" s="34"/>
      <c r="P30" s="34"/>
    </row>
    <row r="31" spans="1:16"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19" x14ac:dyDescent="0.35">
      <c r="A33" s="34"/>
      <c r="B33" s="34"/>
      <c r="C33" s="34"/>
      <c r="D33" s="34"/>
      <c r="E33" s="34"/>
      <c r="F33" s="34"/>
      <c r="G33" s="34"/>
      <c r="H33" s="34"/>
      <c r="I33" s="34"/>
      <c r="J33" s="34"/>
      <c r="K33" s="39" t="s">
        <v>72</v>
      </c>
      <c r="L33" s="34"/>
      <c r="M33" s="34" t="s">
        <v>71</v>
      </c>
      <c r="N33" s="34"/>
      <c r="O33" s="34"/>
      <c r="P33" s="34"/>
    </row>
    <row r="34" spans="1:19" ht="15.6" x14ac:dyDescent="0.4">
      <c r="A34" s="34"/>
      <c r="B34" s="34"/>
      <c r="C34" s="34"/>
      <c r="D34" s="34"/>
      <c r="E34" s="34"/>
      <c r="F34" s="34"/>
      <c r="G34" s="34"/>
      <c r="H34" s="34"/>
      <c r="I34" s="34"/>
      <c r="J34" s="34"/>
      <c r="K34" s="34"/>
      <c r="L34" s="34"/>
      <c r="M34" s="34"/>
      <c r="N34" s="34"/>
      <c r="O34" s="34" t="s">
        <v>70</v>
      </c>
      <c r="P34" s="34"/>
    </row>
    <row r="35" spans="1:19" x14ac:dyDescent="0.35">
      <c r="A35" s="34"/>
      <c r="B35" s="34"/>
      <c r="C35" s="34"/>
      <c r="D35" s="34"/>
      <c r="E35" s="34"/>
      <c r="F35" s="34"/>
      <c r="G35" s="34"/>
      <c r="H35" s="34"/>
      <c r="I35" s="34"/>
      <c r="J35" s="34"/>
      <c r="K35" s="34"/>
      <c r="L35" s="34"/>
      <c r="M35" s="34"/>
      <c r="N35" s="34"/>
      <c r="O35" s="34"/>
      <c r="P35" s="34"/>
      <c r="S35" s="38"/>
    </row>
    <row r="36" spans="1:19" ht="15" customHeight="1" x14ac:dyDescent="0.35">
      <c r="A36" s="34"/>
      <c r="B36" s="34"/>
      <c r="C36" s="34"/>
      <c r="D36" s="34"/>
      <c r="E36" s="34"/>
      <c r="F36" s="34"/>
      <c r="G36" s="34"/>
      <c r="H36" s="34"/>
      <c r="I36" s="34"/>
      <c r="J36" s="34"/>
      <c r="K36" s="34"/>
      <c r="L36" s="34"/>
      <c r="M36" s="34"/>
      <c r="N36" s="34"/>
      <c r="O36" s="34"/>
      <c r="P36" s="34"/>
      <c r="S36" s="38"/>
    </row>
    <row r="37" spans="1:19" x14ac:dyDescent="0.35">
      <c r="A37" s="34"/>
      <c r="B37" s="34"/>
      <c r="C37" s="34"/>
      <c r="D37" s="34"/>
      <c r="E37" s="34"/>
      <c r="F37" s="34"/>
      <c r="G37" s="34"/>
      <c r="H37" s="34"/>
      <c r="I37" s="34"/>
      <c r="J37" s="34"/>
      <c r="K37" s="34"/>
      <c r="L37" s="34"/>
      <c r="M37" s="34"/>
      <c r="N37" s="34"/>
      <c r="O37" s="34"/>
      <c r="P37" s="34"/>
      <c r="S37" s="38"/>
    </row>
    <row r="38" spans="1:19" x14ac:dyDescent="0.35">
      <c r="A38" s="34"/>
      <c r="B38" s="34"/>
      <c r="C38" s="34"/>
      <c r="D38" s="34"/>
      <c r="E38" s="34"/>
      <c r="F38" s="34"/>
      <c r="G38" s="34"/>
      <c r="H38" s="34"/>
      <c r="I38" s="34"/>
      <c r="J38" s="34"/>
      <c r="K38" s="34"/>
      <c r="L38" s="34"/>
      <c r="M38" s="34"/>
      <c r="N38" s="34"/>
      <c r="O38" s="34"/>
      <c r="P38" s="34"/>
      <c r="S38" s="38"/>
    </row>
    <row r="39" spans="1:19" x14ac:dyDescent="0.35">
      <c r="A39" s="34"/>
      <c r="B39" s="34"/>
      <c r="C39" s="34"/>
      <c r="D39" s="34"/>
      <c r="E39" s="34"/>
      <c r="F39" s="34"/>
      <c r="G39" s="34"/>
      <c r="H39" s="34"/>
      <c r="I39" s="34"/>
      <c r="J39" s="34"/>
      <c r="K39" s="34"/>
      <c r="L39" s="34"/>
      <c r="M39" s="34"/>
      <c r="N39" s="34"/>
      <c r="O39" s="34"/>
      <c r="P39" s="34"/>
      <c r="S39" s="38"/>
    </row>
    <row r="40" spans="1:19" x14ac:dyDescent="0.35">
      <c r="A40" s="34"/>
      <c r="B40" s="34"/>
      <c r="C40" s="34"/>
      <c r="D40" s="34"/>
      <c r="E40" s="34"/>
      <c r="F40" s="34"/>
      <c r="G40" s="34"/>
      <c r="H40" s="34"/>
      <c r="I40" s="34"/>
      <c r="J40" s="34"/>
      <c r="K40" s="34"/>
      <c r="L40" s="34"/>
      <c r="M40" s="34"/>
      <c r="N40" s="34"/>
      <c r="O40" s="34"/>
      <c r="P40" s="34"/>
    </row>
    <row r="41" spans="1:19" ht="15" customHeight="1" x14ac:dyDescent="0.4">
      <c r="A41" s="34"/>
      <c r="B41" s="34"/>
      <c r="C41" s="34"/>
      <c r="D41" s="34"/>
      <c r="E41" s="34"/>
      <c r="F41" s="34"/>
      <c r="G41" s="34"/>
      <c r="H41" s="34"/>
      <c r="I41" s="34"/>
      <c r="J41" s="37" t="s">
        <v>69</v>
      </c>
      <c r="K41" s="34"/>
      <c r="L41" s="34"/>
      <c r="M41" s="34"/>
      <c r="N41" s="34"/>
      <c r="O41" s="34"/>
      <c r="P41" s="34"/>
    </row>
    <row r="42" spans="1:19" x14ac:dyDescent="0.35">
      <c r="A42" s="34"/>
      <c r="B42" s="34"/>
      <c r="C42" s="34"/>
      <c r="D42" s="34"/>
      <c r="E42" s="34"/>
      <c r="F42" s="34"/>
      <c r="G42" s="34"/>
      <c r="H42" s="34"/>
      <c r="I42" s="34"/>
      <c r="J42" s="34"/>
      <c r="K42" s="34"/>
      <c r="L42" s="34"/>
      <c r="M42" s="34"/>
      <c r="N42" s="34"/>
      <c r="O42" s="34"/>
      <c r="P42" s="34"/>
    </row>
    <row r="43" spans="1:19" x14ac:dyDescent="0.35">
      <c r="A43" s="34"/>
      <c r="B43" s="34"/>
      <c r="C43" s="34"/>
      <c r="D43" s="34"/>
      <c r="E43" s="34"/>
      <c r="F43" s="34"/>
      <c r="G43" s="34"/>
      <c r="H43" s="34"/>
      <c r="I43" s="34"/>
      <c r="J43" s="34"/>
      <c r="K43" s="34"/>
      <c r="L43" s="34"/>
      <c r="M43" s="34"/>
      <c r="N43" s="34"/>
      <c r="O43" s="34"/>
      <c r="P43" s="34"/>
    </row>
    <row r="44" spans="1:19" x14ac:dyDescent="0.35">
      <c r="A44" s="34"/>
      <c r="B44" s="34"/>
      <c r="C44" s="34"/>
      <c r="D44" s="34"/>
      <c r="E44" s="34"/>
      <c r="F44" s="34"/>
      <c r="G44" s="34"/>
      <c r="H44" s="34"/>
      <c r="I44" s="34"/>
      <c r="J44" s="34"/>
      <c r="K44" s="34"/>
      <c r="L44" s="34"/>
      <c r="M44" s="34"/>
      <c r="N44" s="34"/>
      <c r="O44" s="34"/>
      <c r="P44" s="34"/>
    </row>
    <row r="45" spans="1:19" x14ac:dyDescent="0.35">
      <c r="A45" s="34"/>
      <c r="B45" s="34"/>
      <c r="C45" s="34"/>
      <c r="D45" s="34"/>
      <c r="E45" s="34"/>
      <c r="F45" s="34"/>
      <c r="G45" s="34"/>
      <c r="H45" s="34"/>
      <c r="I45" s="34"/>
      <c r="J45" s="34"/>
      <c r="K45" s="34"/>
      <c r="L45" s="34"/>
      <c r="M45" s="34"/>
      <c r="N45" s="34"/>
      <c r="O45" s="34"/>
      <c r="P45" s="34"/>
    </row>
    <row r="46" spans="1:19" x14ac:dyDescent="0.35">
      <c r="A46" s="34"/>
      <c r="B46" s="34"/>
      <c r="C46" s="34"/>
      <c r="D46" s="34"/>
      <c r="E46" s="34"/>
      <c r="F46" s="34"/>
      <c r="G46" s="34"/>
      <c r="H46" s="34"/>
      <c r="I46" s="34"/>
      <c r="J46" s="37" t="s">
        <v>68</v>
      </c>
      <c r="K46" s="34"/>
      <c r="L46" s="34" t="s">
        <v>68</v>
      </c>
      <c r="M46" s="34"/>
      <c r="N46" s="34"/>
      <c r="O46" s="34"/>
      <c r="P46" s="34"/>
    </row>
    <row r="47" spans="1:19" x14ac:dyDescent="0.35">
      <c r="A47" s="34"/>
      <c r="B47" s="34"/>
      <c r="C47" s="34"/>
      <c r="D47" s="34"/>
      <c r="E47" s="34"/>
      <c r="F47" s="34"/>
      <c r="G47" s="34"/>
      <c r="H47" s="34"/>
      <c r="I47" s="34"/>
      <c r="J47" s="37"/>
      <c r="K47" s="34"/>
      <c r="L47" s="34"/>
      <c r="M47" s="34"/>
      <c r="N47" s="34"/>
      <c r="O47" s="34"/>
      <c r="P47" s="34"/>
    </row>
    <row r="48" spans="1:19" x14ac:dyDescent="0.35">
      <c r="A48" s="34"/>
      <c r="B48" s="34"/>
      <c r="C48" s="34"/>
      <c r="D48" s="34"/>
      <c r="E48" s="34"/>
      <c r="F48" s="34"/>
      <c r="G48" s="34"/>
      <c r="H48" s="34"/>
      <c r="I48" s="34"/>
      <c r="J48" s="34"/>
      <c r="K48" s="34"/>
      <c r="L48" s="34"/>
      <c r="M48" s="34"/>
      <c r="N48" s="34"/>
      <c r="O48" s="34"/>
      <c r="P48" s="34"/>
    </row>
    <row r="49" spans="1:16" x14ac:dyDescent="0.35">
      <c r="A49" s="34"/>
      <c r="B49" s="34"/>
      <c r="C49" s="34"/>
      <c r="D49" s="34"/>
      <c r="E49" s="34"/>
      <c r="F49" s="34"/>
      <c r="G49" s="34"/>
      <c r="H49" s="34"/>
      <c r="I49" s="34"/>
      <c r="J49" s="34"/>
      <c r="K49" s="34"/>
      <c r="L49" s="34"/>
      <c r="M49" s="34"/>
      <c r="N49" s="34"/>
      <c r="O49" s="36" t="s">
        <v>42</v>
      </c>
      <c r="P49" s="34"/>
    </row>
    <row r="50" spans="1:16" x14ac:dyDescent="0.35">
      <c r="A50" s="34"/>
      <c r="B50" s="34"/>
      <c r="C50" s="34"/>
      <c r="D50" s="34"/>
      <c r="E50" s="34"/>
      <c r="F50" s="34"/>
      <c r="G50" s="34"/>
      <c r="H50" s="34"/>
      <c r="I50" s="34"/>
      <c r="J50" s="34"/>
      <c r="K50" s="34"/>
      <c r="L50" s="34"/>
      <c r="M50" s="34"/>
      <c r="N50" s="34"/>
      <c r="O50" s="34"/>
      <c r="P50" s="34"/>
    </row>
    <row r="51" spans="1:16" x14ac:dyDescent="0.35">
      <c r="A51" s="34"/>
      <c r="B51" s="34"/>
      <c r="C51" s="34"/>
      <c r="D51" s="34"/>
      <c r="E51" s="34"/>
      <c r="F51" s="34"/>
      <c r="G51" s="34"/>
      <c r="H51" s="34"/>
      <c r="I51" s="34"/>
      <c r="J51" s="34"/>
      <c r="K51" s="34"/>
      <c r="L51" s="34"/>
      <c r="M51" s="34"/>
      <c r="N51" s="34"/>
      <c r="O51" s="34"/>
      <c r="P51" s="34"/>
    </row>
    <row r="52" spans="1:16" x14ac:dyDescent="0.35">
      <c r="A52" s="34"/>
      <c r="B52" s="34"/>
      <c r="C52" s="34"/>
      <c r="D52" s="34"/>
      <c r="E52" s="34"/>
      <c r="F52" s="34"/>
      <c r="G52" s="34"/>
      <c r="H52" s="34"/>
      <c r="I52" s="34"/>
      <c r="J52" s="34"/>
      <c r="K52" s="34"/>
      <c r="L52" s="34"/>
      <c r="M52" s="34"/>
      <c r="N52" s="34"/>
      <c r="O52" s="34"/>
      <c r="P52" s="34"/>
    </row>
    <row r="53" spans="1:16" x14ac:dyDescent="0.35">
      <c r="A53" s="34"/>
      <c r="B53" s="34"/>
      <c r="C53" s="34"/>
      <c r="D53" s="34"/>
      <c r="E53" s="34"/>
      <c r="F53" s="34"/>
      <c r="G53" s="34"/>
      <c r="H53" s="34"/>
      <c r="I53" s="34"/>
      <c r="J53" s="34"/>
      <c r="K53" s="34"/>
      <c r="L53" s="34"/>
      <c r="M53" s="34"/>
      <c r="N53" s="34"/>
      <c r="O53" s="34"/>
      <c r="P53" s="34"/>
    </row>
    <row r="54" spans="1:16" x14ac:dyDescent="0.35">
      <c r="A54" s="34"/>
      <c r="B54" s="34"/>
      <c r="C54" s="34"/>
      <c r="D54" s="34"/>
      <c r="E54" s="34"/>
      <c r="F54" s="34"/>
      <c r="G54" s="34"/>
      <c r="H54" s="34"/>
      <c r="I54" s="34"/>
      <c r="J54" s="34"/>
      <c r="K54" s="34"/>
      <c r="L54" s="34"/>
      <c r="M54" s="34"/>
      <c r="N54" s="34"/>
      <c r="O54" s="34"/>
      <c r="P54" s="34"/>
    </row>
    <row r="55" spans="1:16" x14ac:dyDescent="0.35">
      <c r="A55" s="34"/>
      <c r="B55" s="34"/>
      <c r="C55" s="34"/>
      <c r="D55" s="34"/>
      <c r="E55" s="34"/>
      <c r="F55" s="34"/>
      <c r="G55" s="34"/>
      <c r="H55" s="34"/>
      <c r="I55" s="34"/>
      <c r="J55" s="34"/>
      <c r="K55" s="34"/>
      <c r="L55" s="34"/>
      <c r="M55" s="34"/>
      <c r="N55" s="34"/>
      <c r="O55" s="34"/>
      <c r="P55" s="34"/>
    </row>
    <row r="56" spans="1:16" x14ac:dyDescent="0.35">
      <c r="A56" s="34"/>
      <c r="B56" s="34"/>
      <c r="C56" s="34"/>
      <c r="D56" s="34"/>
      <c r="E56" s="34"/>
      <c r="F56" s="34"/>
      <c r="G56" s="34"/>
      <c r="H56" s="34"/>
      <c r="I56" s="34"/>
      <c r="J56" s="34"/>
      <c r="K56" s="34"/>
      <c r="L56" s="34"/>
      <c r="M56" s="34"/>
      <c r="N56" s="34"/>
      <c r="O56" s="34"/>
      <c r="P56" s="34"/>
    </row>
    <row r="57" spans="1:16" x14ac:dyDescent="0.35">
      <c r="A57" s="34"/>
      <c r="B57" s="34"/>
      <c r="C57" s="34"/>
      <c r="D57" s="34"/>
      <c r="E57" s="34"/>
      <c r="F57" s="34"/>
      <c r="G57" s="34"/>
      <c r="H57" s="34"/>
      <c r="I57" s="34"/>
      <c r="J57" s="37" t="s">
        <v>67</v>
      </c>
      <c r="K57" s="34"/>
      <c r="L57" s="34"/>
      <c r="M57" s="34"/>
      <c r="N57" s="34" t="s">
        <v>67</v>
      </c>
      <c r="O57" s="34"/>
      <c r="P57" s="34"/>
    </row>
    <row r="58" spans="1:16" x14ac:dyDescent="0.35">
      <c r="A58" s="34"/>
      <c r="B58" s="34"/>
      <c r="C58" s="34"/>
      <c r="D58" s="34"/>
      <c r="E58" s="34"/>
      <c r="F58" s="34"/>
      <c r="G58" s="34"/>
      <c r="H58" s="34"/>
      <c r="I58" s="34"/>
      <c r="J58" s="34"/>
      <c r="K58" s="34"/>
      <c r="L58" s="34"/>
      <c r="M58" s="34"/>
      <c r="N58" s="34"/>
      <c r="O58" s="34"/>
      <c r="P58" s="34"/>
    </row>
    <row r="59" spans="1:16" x14ac:dyDescent="0.35">
      <c r="A59" s="34"/>
      <c r="B59" s="34"/>
      <c r="C59" s="34"/>
      <c r="D59" s="34"/>
      <c r="E59" s="34"/>
      <c r="F59" s="34"/>
      <c r="G59" s="34"/>
      <c r="H59" s="34"/>
      <c r="I59" s="34"/>
      <c r="J59" s="34"/>
      <c r="K59" s="34"/>
      <c r="L59" s="34"/>
      <c r="M59" s="34"/>
      <c r="N59" s="34"/>
      <c r="O59" s="34"/>
      <c r="P59" s="34"/>
    </row>
    <row r="60" spans="1:16" x14ac:dyDescent="0.35">
      <c r="A60" s="34"/>
      <c r="B60" s="34"/>
      <c r="C60" s="34"/>
      <c r="D60" s="34"/>
      <c r="E60" s="34"/>
      <c r="F60" s="34"/>
      <c r="G60" s="34"/>
      <c r="H60" s="34"/>
      <c r="I60" s="34"/>
      <c r="J60" s="34"/>
      <c r="K60" s="34"/>
      <c r="L60" s="34"/>
      <c r="M60" s="34"/>
      <c r="N60" s="34"/>
      <c r="O60" s="34"/>
      <c r="P60" s="34"/>
    </row>
    <row r="61" spans="1:16" x14ac:dyDescent="0.35">
      <c r="A61" s="34"/>
      <c r="B61" s="34"/>
      <c r="C61" s="34"/>
      <c r="D61" s="34"/>
      <c r="E61" s="34"/>
      <c r="F61" s="34"/>
      <c r="G61" s="34"/>
      <c r="H61" s="34"/>
      <c r="I61" s="36"/>
      <c r="J61" s="34"/>
      <c r="K61" s="34"/>
      <c r="L61" s="36"/>
      <c r="M61" s="34"/>
      <c r="N61" s="34"/>
      <c r="O61" s="36" t="s">
        <v>42</v>
      </c>
      <c r="P61" s="34"/>
    </row>
    <row r="62" spans="1:16" x14ac:dyDescent="0.35">
      <c r="A62" s="34"/>
      <c r="B62" s="34"/>
      <c r="C62" s="34"/>
      <c r="D62" s="34"/>
      <c r="E62" s="34"/>
      <c r="F62" s="34"/>
      <c r="G62" s="34"/>
      <c r="H62" s="34"/>
      <c r="I62" s="34"/>
      <c r="J62" s="34"/>
      <c r="K62" s="34"/>
      <c r="L62" s="34"/>
      <c r="M62" s="34"/>
      <c r="N62" s="34"/>
      <c r="O62" s="34"/>
      <c r="P62" s="34"/>
    </row>
    <row r="63" spans="1:16" x14ac:dyDescent="0.35">
      <c r="A63" s="34"/>
      <c r="B63" s="34"/>
      <c r="C63" s="34"/>
      <c r="D63" s="34"/>
      <c r="E63" s="34"/>
      <c r="F63" s="34"/>
      <c r="G63" s="34"/>
      <c r="H63" s="34"/>
      <c r="I63" s="34"/>
      <c r="J63" s="34"/>
      <c r="K63" s="34"/>
      <c r="L63" s="34"/>
      <c r="M63" s="34"/>
      <c r="N63" s="34"/>
      <c r="O63" s="34"/>
      <c r="P63" s="34"/>
    </row>
    <row r="64" spans="1:16" x14ac:dyDescent="0.35">
      <c r="A64" s="34"/>
      <c r="B64" s="34"/>
      <c r="C64" s="34"/>
      <c r="D64" s="34"/>
      <c r="E64" s="34"/>
      <c r="F64" s="34"/>
      <c r="G64" s="34"/>
      <c r="H64" s="34"/>
      <c r="I64" s="34"/>
      <c r="J64" s="34"/>
      <c r="K64" s="34"/>
      <c r="L64" s="34"/>
      <c r="M64" s="34"/>
      <c r="N64" s="34"/>
      <c r="O64" s="34"/>
      <c r="P64" s="34"/>
    </row>
    <row r="65" spans="1:16" ht="18" customHeight="1" x14ac:dyDescent="0.35">
      <c r="A65" s="34"/>
      <c r="B65" s="34"/>
      <c r="C65" s="34"/>
      <c r="D65" s="34"/>
      <c r="E65" s="34"/>
      <c r="F65" s="34"/>
      <c r="G65" s="34"/>
      <c r="H65" s="34"/>
      <c r="I65" s="34"/>
      <c r="J65" s="34"/>
      <c r="K65" s="36"/>
      <c r="L65" s="34"/>
      <c r="M65" s="34"/>
      <c r="N65" s="34"/>
      <c r="O65" s="34"/>
      <c r="P65" s="34"/>
    </row>
    <row r="66" spans="1:16" ht="18" customHeight="1" x14ac:dyDescent="0.35">
      <c r="A66" s="34"/>
      <c r="B66" s="34"/>
      <c r="C66" s="34"/>
      <c r="D66" s="34"/>
      <c r="E66" s="34"/>
      <c r="F66" s="34"/>
      <c r="G66" s="34"/>
      <c r="H66" s="34"/>
      <c r="I66" s="34"/>
      <c r="J66" s="34"/>
      <c r="K66" s="34"/>
      <c r="L66" s="34"/>
      <c r="M66" s="34"/>
      <c r="N66" s="34"/>
      <c r="O66" s="34"/>
      <c r="P66" s="34"/>
    </row>
    <row r="67" spans="1:16" ht="18" customHeight="1" x14ac:dyDescent="0.35">
      <c r="A67" s="34"/>
      <c r="B67" s="34"/>
      <c r="C67" s="34"/>
      <c r="D67" s="34"/>
      <c r="E67" s="34"/>
      <c r="F67" s="34"/>
      <c r="G67" s="34"/>
      <c r="H67" s="34"/>
      <c r="I67" s="34"/>
      <c r="J67" s="34"/>
      <c r="K67" s="34"/>
      <c r="L67" s="34"/>
      <c r="M67" s="34"/>
      <c r="N67" s="34"/>
      <c r="O67" s="34"/>
      <c r="P67" s="34"/>
    </row>
    <row r="68" spans="1:16" ht="18" customHeight="1" x14ac:dyDescent="0.35">
      <c r="A68" s="34"/>
      <c r="B68" s="34"/>
      <c r="C68" s="34"/>
      <c r="D68" s="34"/>
      <c r="E68" s="34"/>
      <c r="F68" s="34"/>
      <c r="G68" s="34"/>
      <c r="H68" s="34"/>
      <c r="I68" s="34"/>
      <c r="J68" s="34"/>
      <c r="K68" s="34"/>
      <c r="L68" s="34"/>
      <c r="M68" s="34"/>
      <c r="N68" s="34"/>
      <c r="O68" s="34"/>
      <c r="P68" s="34"/>
    </row>
    <row r="69" spans="1:16" ht="18" customHeight="1" x14ac:dyDescent="0.35">
      <c r="A69" s="34"/>
      <c r="B69" s="34"/>
      <c r="C69" s="34"/>
      <c r="D69" s="34"/>
      <c r="E69" s="34"/>
      <c r="F69" s="34"/>
      <c r="G69" s="34"/>
      <c r="H69" s="34"/>
      <c r="I69" s="34"/>
      <c r="J69" s="34"/>
      <c r="K69" s="34"/>
      <c r="L69" s="34"/>
      <c r="M69" s="34"/>
      <c r="N69" s="34"/>
      <c r="O69" s="34"/>
      <c r="P69" s="34"/>
    </row>
    <row r="70" spans="1:16" ht="18" customHeight="1" x14ac:dyDescent="0.35">
      <c r="A70" s="34"/>
      <c r="B70" s="34"/>
      <c r="C70" s="34"/>
      <c r="D70" s="34"/>
      <c r="E70" s="34"/>
      <c r="F70" s="34"/>
      <c r="G70" s="34"/>
      <c r="H70" s="34"/>
      <c r="I70" s="34"/>
      <c r="J70" s="34"/>
      <c r="K70" s="34"/>
      <c r="L70" s="34"/>
      <c r="M70" s="34"/>
      <c r="N70" s="34"/>
      <c r="O70" s="34"/>
      <c r="P70" s="34"/>
    </row>
    <row r="71" spans="1:16" ht="18" customHeight="1" x14ac:dyDescent="0.35">
      <c r="A71" s="34"/>
      <c r="B71" s="34"/>
      <c r="C71" s="34"/>
      <c r="D71" s="34"/>
      <c r="E71" s="34"/>
      <c r="F71" s="34"/>
      <c r="G71" s="34"/>
      <c r="H71" s="34"/>
      <c r="I71" s="34"/>
      <c r="J71" s="34"/>
      <c r="K71" s="34"/>
      <c r="L71" s="34"/>
      <c r="M71" s="34"/>
      <c r="N71" s="34"/>
      <c r="O71" s="34"/>
      <c r="P71" s="34"/>
    </row>
    <row r="72" spans="1:16" ht="18" customHeight="1" x14ac:dyDescent="0.35">
      <c r="A72" s="34"/>
      <c r="B72" s="34"/>
      <c r="C72" s="34"/>
      <c r="D72" s="34"/>
      <c r="E72" s="34"/>
      <c r="F72" s="34"/>
      <c r="G72" s="34"/>
      <c r="H72" s="34"/>
      <c r="I72" s="34"/>
      <c r="J72" s="34"/>
      <c r="K72" s="34"/>
      <c r="L72" s="34"/>
      <c r="M72" s="34"/>
      <c r="N72" s="34"/>
      <c r="O72" s="34"/>
      <c r="P72" s="34"/>
    </row>
    <row r="73" spans="1:16" ht="18" customHeight="1" x14ac:dyDescent="0.35">
      <c r="A73" s="34"/>
      <c r="B73" s="34"/>
      <c r="C73" s="34"/>
      <c r="D73" s="34"/>
      <c r="E73" s="34"/>
      <c r="F73" s="34"/>
      <c r="G73" s="34"/>
      <c r="H73" s="34"/>
      <c r="I73" s="34"/>
      <c r="J73" s="34"/>
      <c r="K73" s="34"/>
      <c r="L73" s="34"/>
      <c r="M73" s="34"/>
      <c r="N73" s="34"/>
      <c r="O73" s="34"/>
      <c r="P73" s="34"/>
    </row>
    <row r="74" spans="1:16" ht="18" customHeight="1" x14ac:dyDescent="0.35">
      <c r="A74" s="34"/>
      <c r="B74" s="34"/>
      <c r="C74" s="34"/>
      <c r="D74" s="34"/>
      <c r="E74" s="34"/>
      <c r="F74" s="34"/>
      <c r="G74" s="34"/>
      <c r="H74" s="34"/>
      <c r="I74" s="34"/>
      <c r="J74" s="34"/>
      <c r="K74" s="34"/>
      <c r="L74" s="34"/>
      <c r="M74" s="34"/>
      <c r="N74" s="34"/>
      <c r="O74" s="34"/>
      <c r="P74" s="34"/>
    </row>
    <row r="75" spans="1:16" ht="18" customHeight="1" x14ac:dyDescent="0.35">
      <c r="A75" s="34"/>
      <c r="B75" s="34"/>
      <c r="C75" s="34"/>
      <c r="D75" s="34"/>
      <c r="E75" s="34"/>
      <c r="F75" s="34"/>
      <c r="G75" s="34"/>
      <c r="H75" s="34"/>
      <c r="I75" s="34"/>
      <c r="J75" s="34"/>
      <c r="K75" s="34"/>
      <c r="L75" s="34"/>
      <c r="M75" s="34"/>
      <c r="N75" s="34"/>
      <c r="O75" s="34"/>
      <c r="P75" s="34"/>
    </row>
    <row r="76" spans="1:16" ht="18" customHeight="1" x14ac:dyDescent="0.35">
      <c r="A76" s="34"/>
      <c r="B76" s="34"/>
      <c r="C76" s="34"/>
      <c r="D76" s="34"/>
      <c r="E76" s="34"/>
      <c r="F76" s="34"/>
      <c r="G76" s="34"/>
      <c r="H76" s="34"/>
      <c r="I76" s="34"/>
      <c r="J76" s="34"/>
      <c r="K76" s="34"/>
      <c r="L76" s="34"/>
      <c r="M76" s="34"/>
      <c r="N76" s="34"/>
      <c r="O76" s="34"/>
      <c r="P76" s="34"/>
    </row>
    <row r="77" spans="1:16" ht="18" customHeight="1" x14ac:dyDescent="0.35">
      <c r="A77" s="34"/>
      <c r="B77" s="34"/>
      <c r="C77" s="34"/>
      <c r="D77" s="34"/>
      <c r="E77" s="34"/>
      <c r="F77" s="34"/>
      <c r="G77" s="34"/>
      <c r="H77" s="34"/>
      <c r="I77" s="34"/>
      <c r="J77" s="34"/>
      <c r="K77" s="34"/>
      <c r="L77" s="34"/>
      <c r="M77" s="34"/>
      <c r="N77" s="34"/>
      <c r="O77" s="34"/>
      <c r="P77" s="34"/>
    </row>
    <row r="78" spans="1:16" ht="18" customHeight="1" x14ac:dyDescent="0.35">
      <c r="A78" s="34"/>
      <c r="B78" s="34"/>
      <c r="C78" s="34"/>
      <c r="D78" s="34"/>
      <c r="E78" s="34"/>
      <c r="F78" s="34"/>
      <c r="G78" s="34"/>
      <c r="H78" s="34"/>
      <c r="I78" s="34"/>
      <c r="J78" s="34"/>
      <c r="K78" s="34"/>
      <c r="L78" s="34"/>
      <c r="M78" s="34"/>
      <c r="N78" s="34"/>
      <c r="O78" s="34"/>
      <c r="P78" s="34"/>
    </row>
    <row r="79" spans="1:16" ht="18" customHeight="1" x14ac:dyDescent="0.35">
      <c r="A79" s="34"/>
      <c r="B79" s="34"/>
      <c r="C79" s="34"/>
      <c r="D79" s="34"/>
      <c r="E79" s="34"/>
      <c r="F79" s="34"/>
      <c r="G79" s="34"/>
      <c r="H79" s="34"/>
      <c r="I79" s="34"/>
      <c r="J79" s="34"/>
      <c r="K79" s="34"/>
      <c r="L79" s="34"/>
      <c r="M79" s="34"/>
      <c r="N79" s="34"/>
      <c r="O79" s="34"/>
      <c r="P79" s="34"/>
    </row>
    <row r="80" spans="1:16" ht="18" customHeight="1" x14ac:dyDescent="0.35">
      <c r="A80" s="34"/>
      <c r="B80" s="34"/>
      <c r="C80" s="34"/>
      <c r="D80" s="34"/>
      <c r="E80" s="34"/>
      <c r="F80" s="34"/>
      <c r="G80" s="34"/>
      <c r="H80" s="34"/>
      <c r="I80" s="34"/>
      <c r="J80" s="34"/>
      <c r="K80" s="34"/>
      <c r="L80" s="34"/>
      <c r="M80" s="34"/>
      <c r="N80" s="34"/>
      <c r="O80" s="34"/>
      <c r="P80" s="34"/>
    </row>
    <row r="81" spans="1:16" ht="18" customHeight="1" x14ac:dyDescent="0.35">
      <c r="A81" s="34"/>
      <c r="B81" s="34"/>
      <c r="C81" s="34"/>
      <c r="D81" s="34"/>
      <c r="E81" s="34"/>
      <c r="F81" s="34"/>
      <c r="G81" s="34"/>
      <c r="H81" s="34"/>
      <c r="I81" s="34"/>
      <c r="J81" s="34"/>
      <c r="K81" s="34"/>
      <c r="L81" s="34"/>
      <c r="M81" s="34"/>
      <c r="N81" s="34"/>
      <c r="O81" s="34"/>
      <c r="P81" s="34"/>
    </row>
    <row r="82" spans="1:16" ht="18" customHeight="1" x14ac:dyDescent="0.35">
      <c r="A82" s="34"/>
      <c r="B82" s="34"/>
      <c r="C82" s="34"/>
      <c r="D82" s="34"/>
      <c r="E82" s="34"/>
      <c r="F82" s="34"/>
      <c r="G82" s="34"/>
      <c r="H82" s="34"/>
      <c r="I82" s="34"/>
      <c r="J82" s="34"/>
      <c r="K82" s="34"/>
      <c r="L82" s="34"/>
      <c r="M82" s="34"/>
      <c r="N82" s="34"/>
      <c r="O82" s="34"/>
      <c r="P82" s="34"/>
    </row>
    <row r="83" spans="1:16" ht="18" customHeight="1" x14ac:dyDescent="0.35">
      <c r="A83" s="34"/>
      <c r="B83" s="34"/>
      <c r="C83" s="34"/>
      <c r="D83" s="34"/>
      <c r="E83" s="34"/>
      <c r="F83" s="34"/>
      <c r="G83" s="34"/>
      <c r="H83" s="34"/>
      <c r="I83" s="34"/>
      <c r="J83" s="34"/>
      <c r="K83" s="34"/>
      <c r="L83" s="34"/>
      <c r="M83" s="34"/>
      <c r="N83" s="34"/>
      <c r="O83" s="34"/>
      <c r="P83" s="34"/>
    </row>
    <row r="84" spans="1:16" ht="18" customHeight="1" x14ac:dyDescent="0.35">
      <c r="A84" s="34"/>
      <c r="B84" s="34"/>
      <c r="C84" s="34"/>
      <c r="D84" s="34"/>
      <c r="E84" s="34"/>
      <c r="F84" s="34"/>
      <c r="G84" s="34"/>
      <c r="H84" s="34"/>
      <c r="I84" s="34"/>
      <c r="J84" s="34"/>
      <c r="K84" s="34"/>
      <c r="L84" s="34"/>
      <c r="M84" s="34"/>
      <c r="N84" s="34"/>
      <c r="O84" s="34"/>
      <c r="P84" s="34"/>
    </row>
    <row r="85" spans="1:16" ht="18" customHeight="1" x14ac:dyDescent="0.35">
      <c r="A85" s="34"/>
      <c r="B85" s="34"/>
      <c r="C85" s="34"/>
      <c r="D85" s="34"/>
      <c r="E85" s="34"/>
      <c r="F85" s="34"/>
      <c r="G85" s="34"/>
      <c r="H85" s="34"/>
      <c r="I85" s="34"/>
      <c r="J85" s="34"/>
      <c r="K85" s="34"/>
      <c r="L85" s="34"/>
      <c r="M85" s="34"/>
      <c r="N85" s="34"/>
      <c r="O85" s="34"/>
      <c r="P85" s="34"/>
    </row>
    <row r="86" spans="1:16" x14ac:dyDescent="0.35">
      <c r="A86" s="35" t="s">
        <v>66</v>
      </c>
      <c r="B86" s="34"/>
      <c r="C86" s="34"/>
      <c r="D86" s="34"/>
      <c r="E86" s="34"/>
      <c r="F86" s="34"/>
      <c r="G86" s="34"/>
      <c r="H86" s="34"/>
      <c r="I86" s="34"/>
      <c r="J86" s="34"/>
      <c r="K86" s="34"/>
      <c r="L86" s="34"/>
      <c r="M86" s="34"/>
      <c r="N86" s="34"/>
      <c r="O86" s="34"/>
      <c r="P86" s="34"/>
    </row>
    <row r="87" spans="1:16" x14ac:dyDescent="0.35">
      <c r="A87" s="34" t="s">
        <v>65</v>
      </c>
      <c r="B87" s="34"/>
      <c r="C87" s="34"/>
      <c r="D87" s="34"/>
      <c r="E87" s="34"/>
      <c r="F87" s="34"/>
      <c r="G87" s="34"/>
      <c r="H87" s="34"/>
      <c r="I87" s="34"/>
      <c r="J87" s="34"/>
      <c r="K87" s="34"/>
      <c r="L87" s="34"/>
      <c r="M87" s="34"/>
      <c r="N87" s="34"/>
      <c r="O87" s="34"/>
      <c r="P87" s="34"/>
    </row>
    <row r="88" spans="1:16" x14ac:dyDescent="0.35">
      <c r="A88" s="35" t="s">
        <v>64</v>
      </c>
      <c r="B88" s="34"/>
      <c r="C88" s="34"/>
      <c r="D88" s="34"/>
      <c r="E88" s="34"/>
      <c r="F88" s="34"/>
      <c r="G88" s="34"/>
      <c r="H88" s="34"/>
      <c r="I88" s="34"/>
      <c r="J88" s="34"/>
      <c r="K88" s="34"/>
      <c r="L88" s="34"/>
      <c r="M88" s="34"/>
      <c r="N88" s="34"/>
      <c r="O88" s="34"/>
      <c r="P88" s="34"/>
    </row>
    <row r="89" spans="1:16" x14ac:dyDescent="0.35">
      <c r="A89" s="34"/>
      <c r="B89" s="34"/>
      <c r="C89" s="34"/>
      <c r="D89" s="34"/>
      <c r="E89" s="34"/>
      <c r="F89" s="34"/>
      <c r="G89" s="34"/>
      <c r="H89" s="34"/>
      <c r="I89" s="34"/>
      <c r="J89" s="34"/>
      <c r="K89" s="34"/>
      <c r="L89" s="34"/>
      <c r="M89" s="34"/>
      <c r="N89" s="34"/>
      <c r="O89" s="34"/>
      <c r="P89" s="34"/>
    </row>
  </sheetData>
  <hyperlinks>
    <hyperlink ref="A86" location="SL_M!J43" display="Obtaines Ks are plotted in SL_M sheet, Figure 1."/>
    <hyperlink ref="A88" location="M_SL!J43" display="Those equations are plotted in M_SL sheet, Figure 2."/>
  </hyperlinks>
  <pageMargins left="0.75" right="0.75" top="1" bottom="1" header="0.5" footer="0.5"/>
  <pageSetup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 ME</vt:lpstr>
      <vt:lpstr>PURPOSE</vt:lpstr>
      <vt:lpstr>Derivation</vt:lpstr>
      <vt:lpstr>PURPOSE!Print_Area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2013-06-12T17:10:54Z</cp:lastPrinted>
  <dcterms:created xsi:type="dcterms:W3CDTF">1996-10-14T23:33:28Z</dcterms:created>
  <dcterms:modified xsi:type="dcterms:W3CDTF">2016-03-02T16:10:05Z</dcterms:modified>
  <cp:category>Engineering Spreadsheets</cp:category>
</cp:coreProperties>
</file>