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31" i="31" l="1"/>
  <c r="C35" i="31" s="1"/>
  <c r="C44" i="31" s="1"/>
  <c r="C54" i="31" s="1"/>
  <c r="C52" i="31"/>
  <c r="C53" i="31"/>
  <c r="C34" i="31"/>
  <c r="C29" i="31"/>
  <c r="C43" i="31"/>
  <c r="C33" i="31"/>
  <c r="C42" i="31"/>
  <c r="C30" i="31"/>
  <c r="C39" i="31" l="1"/>
  <c r="B12" i="31"/>
  <c r="C12" i="36"/>
  <c r="C38" i="31"/>
  <c r="C37" i="31"/>
  <c r="C49" i="31" l="1"/>
  <c r="F11" i="31"/>
  <c r="L10" i="31"/>
  <c r="F10" i="31"/>
  <c r="J9" i="31"/>
  <c r="F9" i="31"/>
  <c r="J8" i="31"/>
  <c r="F8" i="31"/>
  <c r="X7" i="31"/>
  <c r="X6" i="31"/>
  <c r="X5" i="31"/>
  <c r="X4" i="31"/>
  <c r="X3" i="31"/>
  <c r="X2" i="31"/>
  <c r="X1" i="31"/>
  <c r="C47" i="31"/>
  <c r="C48" i="31"/>
  <c r="J10" i="31" l="1"/>
  <c r="G1" i="31"/>
</calcChain>
</file>

<file path=xl/sharedStrings.xml><?xml version="1.0" encoding="utf-8"?>
<sst xmlns="http://schemas.openxmlformats.org/spreadsheetml/2006/main" count="114" uniqueCount="76">
  <si>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</si>
  <si>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</si>
  <si>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</si>
  <si>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</si>
  <si>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</si>
  <si>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</si>
  <si>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</si>
  <si>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</si>
  <si>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</si>
  <si>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</si>
  <si>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</si>
  <si>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</si>
  <si>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</si>
  <si>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</si>
  <si>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</si>
  <si>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</si>
  <si>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</si>
  <si>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</si>
  <si>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</si>
  <si>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</si>
  <si>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</si>
  <si>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</si>
  <si>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</si>
  <si>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</si>
  <si>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</si>
  <si>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</si>
  <si>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</si>
  <si>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</si>
  <si>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</si>
  <si>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</si>
  <si>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</si>
  <si>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</si>
  <si>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</si>
  <si>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</si>
  <si>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</si>
  <si>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</si>
  <si>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</si>
  <si>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</si>
  <si>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</si>
  <si>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</si>
  <si>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</si>
  <si>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</si>
  <si>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</si>
  <si>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</si>
  <si>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</si>
  <si>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</si>
  <si>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</si>
  <si>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</si>
  <si>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</si>
  <si>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10/6/2017</t>
  </si>
  <si>
    <t>AA-SM-002-020</t>
  </si>
  <si>
    <t>TORSION - REGULAR SECTIONS - CIRCULAR SECTION WITH ONE SIDE FLATTENED</t>
  </si>
  <si>
    <t>(NASA TM X-73306, 1975)</t>
  </si>
  <si>
    <t>(Note that the reference the section torsion constant is denoted as 'K', in this spreadsheet the more traditional 'J' is used)</t>
  </si>
  <si>
    <t>T =</t>
  </si>
  <si>
    <t>inlb</t>
  </si>
  <si>
    <t>L =</t>
  </si>
  <si>
    <t>in</t>
  </si>
  <si>
    <t>r =</t>
  </si>
  <si>
    <t>G =</t>
  </si>
  <si>
    <t>psi</t>
  </si>
  <si>
    <t>α =</t>
  </si>
  <si>
    <t>degrees</t>
  </si>
  <si>
    <t>z =</t>
  </si>
  <si>
    <t>=</t>
  </si>
  <si>
    <t>k₁ =</t>
  </si>
  <si>
    <r>
      <t>a ≤ 90</t>
    </r>
    <r>
      <rPr>
        <vertAlign val="superscript"/>
        <sz val="10"/>
        <rFont val="Calibri"/>
        <family val="2"/>
        <scheme val="minor"/>
      </rPr>
      <t>o</t>
    </r>
  </si>
  <si>
    <t>k₂ =</t>
  </si>
  <si>
    <t>J =</t>
  </si>
  <si>
    <r>
      <t>f</t>
    </r>
    <r>
      <rPr>
        <vertAlign val="subscript"/>
        <sz val="10"/>
        <rFont val="Calibri"/>
        <family val="2"/>
        <scheme val="minor"/>
      </rPr>
      <t>S</t>
    </r>
    <r>
      <rPr>
        <sz val="10"/>
        <rFont val="Calibri"/>
        <family val="2"/>
        <scheme val="minor"/>
      </rPr>
      <t xml:space="preserve"> =</t>
    </r>
  </si>
  <si>
    <t>in⁴</t>
  </si>
  <si>
    <t>Section Torsion Constant</t>
  </si>
  <si>
    <t>Maximum Shear Stress</t>
  </si>
  <si>
    <t>Maximum Angular Deflection</t>
  </si>
  <si>
    <t>θ =</t>
  </si>
  <si>
    <t>Radians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</si>
</sst>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7"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perscript"/>
      <sz val="10"/>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29">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164" fontId="15" fillId="0" borderId="0" xfId="2" applyNumberFormat="1" applyFont="1" applyAlignment="1">
      <alignment horizontal="center"/>
    </xf>
    <xf numFmtId="0" fontId="15" fillId="0" borderId="0" xfId="2" applyFont="1" applyAlignment="1">
      <alignment horizontal="left"/>
    </xf>
    <xf numFmtId="165" fontId="15" fillId="0" borderId="0" xfId="0" applyNumberFormat="1" applyFont="1"/>
    <xf numFmtId="0" fontId="15" fillId="0" borderId="0" xfId="2" applyFont="1" applyAlignment="1" applyProtection="1">
      <alignment horizontal="center"/>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19" fillId="0" borderId="0" xfId="0" applyFont="1" applyAlignment="1">
      <alignment horizontal="right"/>
    </xf>
    <xf numFmtId="1" fontId="15" fillId="0" borderId="0" xfId="2" applyNumberFormat="1" applyFont="1" applyAlignment="1">
      <alignment horizontal="right"/>
    </xf>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5" fillId="0" borderId="0" xfId="0" applyFont="1" applyFill="1" applyBorder="1" applyAlignment="1" applyProtection="1">
      <alignment horizontal="right"/>
      <protection locked="0"/>
    </xf>
    <xf numFmtId="0" fontId="3" fillId="0" borderId="0" xfId="1" applyFont="1" applyAlignment="1">
      <alignment horizontal="left" wrapText="1"/>
    </xf>
    <xf numFmtId="0" fontId="3" fillId="0" borderId="0" xfId="0" applyFont="1" applyProtection="1">
      <protection locked="0"/>
    </xf>
    <xf numFmtId="0" fontId="3" fillId="0" borderId="0" xfId="0" applyFont="1" applyAlignment="1" applyProtection="1">
      <alignment horizontal="right" vertical="center"/>
      <protection locked="0"/>
    </xf>
    <xf numFmtId="1" fontId="24" fillId="0" borderId="0" xfId="0" applyNumberFormat="1" applyFont="1" applyAlignment="1" applyProtection="1">
      <alignment horizontal="right" vertical="center"/>
      <protection locked="0"/>
    </xf>
    <xf numFmtId="0" fontId="3" fillId="0" borderId="0" xfId="0" applyFont="1" applyAlignment="1" applyProtection="1">
      <alignmen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165" fontId="24" fillId="0" borderId="0" xfId="0" applyNumberFormat="1" applyFont="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0" fontId="3" fillId="0" borderId="0" xfId="0" applyFont="1" applyAlignment="1" applyProtection="1">
      <alignment horizontal="right"/>
      <protection locked="0"/>
    </xf>
    <xf numFmtId="2" fontId="3" fillId="0" borderId="0" xfId="0" applyNumberFormat="1" applyFont="1" applyAlignment="1" applyProtection="1">
      <alignment horizontal="right" vertical="center"/>
      <protection locked="0"/>
    </xf>
    <xf numFmtId="0" fontId="3" fillId="0" borderId="0" xfId="0" applyFont="1" applyAlignment="1" applyProtection="1">
      <alignment horizontal="center" vertical="center"/>
      <protection locked="0"/>
    </xf>
    <xf numFmtId="2" fontId="3" fillId="0" borderId="0" xfId="0" applyNumberFormat="1" applyFont="1" applyAlignment="1" applyProtection="1">
      <alignment horizontal="right"/>
      <protection locked="0"/>
    </xf>
    <xf numFmtId="168" fontId="3" fillId="0" borderId="0" xfId="0" applyNumberFormat="1" applyFont="1" applyProtection="1">
      <protection locked="0"/>
    </xf>
    <xf numFmtId="0" fontId="3" fillId="0" borderId="0" xfId="0" quotePrefix="1" applyFont="1" applyProtection="1">
      <protection locked="0"/>
    </xf>
    <xf numFmtId="1" fontId="3" fillId="0" borderId="0" xfId="0" applyNumberFormat="1" applyFont="1" applyAlignment="1" applyProtection="1">
      <alignment horizontal="right"/>
      <protection locked="0"/>
    </xf>
    <xf numFmtId="164" fontId="3" fillId="0" borderId="0" xfId="0" applyNumberFormat="1" applyFont="1" applyAlignment="1" applyProtection="1">
      <alignment horizontal="right" vertical="center"/>
      <protection locked="0"/>
    </xf>
    <xf numFmtId="1" fontId="3" fillId="0" borderId="0" xfId="0" applyNumberFormat="1" applyFont="1" applyAlignment="1">
      <alignment horizontal="left" vertical="top"/>
    </xf>
    <xf numFmtId="0" fontId="15" fillId="0" borderId="0" xfId="2" applyFont="1" applyAlignment="1"/>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200386"/>
          <a:ext cx="2510636" cy="601372"/>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98711</xdr:colOff>
      <xdr:row>15</xdr:row>
      <xdr:rowOff>37513</xdr:rowOff>
    </xdr:from>
    <xdr:to>
      <xdr:col>3</xdr:col>
      <xdr:colOff>334537</xdr:colOff>
      <xdr:row>26</xdr:row>
      <xdr:rowOff>46087</xdr:rowOff>
    </xdr:to>
    <xdr:grpSp>
      <xdr:nvGrpSpPr>
        <xdr:cNvPr id="7" name="Group 6">
          <a:extLst>
            <a:ext uri="{FF2B5EF4-FFF2-40B4-BE49-F238E27FC236}">
              <a16:creationId xmlns:a16="http://schemas.microsoft.com/office/drawing/2014/main" id="{3F8A31C1-C2E5-4503-8BC2-CCAE60899C73}"/>
            </a:ext>
          </a:extLst>
        </xdr:cNvPr>
        <xdr:cNvGrpSpPr/>
      </xdr:nvGrpSpPr>
      <xdr:grpSpPr>
        <a:xfrm>
          <a:off x="711624" y="2555426"/>
          <a:ext cx="1494783" cy="1839031"/>
          <a:chOff x="4828761" y="29800959"/>
          <a:chExt cx="1154571" cy="1539342"/>
        </a:xfrm>
      </xdr:grpSpPr>
      <xdr:grpSp>
        <xdr:nvGrpSpPr>
          <xdr:cNvPr id="8" name="Group 31">
            <a:extLst>
              <a:ext uri="{FF2B5EF4-FFF2-40B4-BE49-F238E27FC236}">
                <a16:creationId xmlns:a16="http://schemas.microsoft.com/office/drawing/2014/main" id="{F44BD7FC-198A-4CB3-9075-8F775F6D9B7C}"/>
              </a:ext>
            </a:extLst>
          </xdr:cNvPr>
          <xdr:cNvGrpSpPr/>
        </xdr:nvGrpSpPr>
        <xdr:grpSpPr>
          <a:xfrm>
            <a:off x="4828761" y="29800959"/>
            <a:ext cx="1154571" cy="1060037"/>
            <a:chOff x="4713492" y="11046103"/>
            <a:chExt cx="1384603" cy="1269064"/>
          </a:xfrm>
        </xdr:grpSpPr>
        <xdr:grpSp>
          <xdr:nvGrpSpPr>
            <xdr:cNvPr id="18" name="Group 26">
              <a:extLst>
                <a:ext uri="{FF2B5EF4-FFF2-40B4-BE49-F238E27FC236}">
                  <a16:creationId xmlns:a16="http://schemas.microsoft.com/office/drawing/2014/main" id="{823B403F-45DC-409A-8004-84CC2CD02D96}"/>
                </a:ext>
              </a:extLst>
            </xdr:cNvPr>
            <xdr:cNvGrpSpPr/>
          </xdr:nvGrpSpPr>
          <xdr:grpSpPr>
            <a:xfrm>
              <a:off x="4713492" y="11279342"/>
              <a:ext cx="1168198" cy="1035825"/>
              <a:chOff x="4713492" y="11279342"/>
              <a:chExt cx="1168198" cy="1035825"/>
            </a:xfrm>
          </xdr:grpSpPr>
          <xdr:cxnSp macro="">
            <xdr:nvCxnSpPr>
              <xdr:cNvPr id="21" name="Straight Connector 20">
                <a:extLst>
                  <a:ext uri="{FF2B5EF4-FFF2-40B4-BE49-F238E27FC236}">
                    <a16:creationId xmlns:a16="http://schemas.microsoft.com/office/drawing/2014/main" id="{88DCB3D6-9C03-4603-BC79-359588DB5AFC}"/>
                  </a:ext>
                </a:extLst>
              </xdr:cNvPr>
              <xdr:cNvCxnSpPr/>
            </xdr:nvCxnSpPr>
            <xdr:spPr>
              <a:xfrm>
                <a:off x="5280425" y="11279342"/>
                <a:ext cx="0" cy="1035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1FD38FA2-4E93-4B0F-ABF9-60BBB41367F5}"/>
                  </a:ext>
                </a:extLst>
              </xdr:cNvPr>
              <xdr:cNvCxnSpPr/>
            </xdr:nvCxnSpPr>
            <xdr:spPr>
              <a:xfrm>
                <a:off x="4713492" y="11930069"/>
                <a:ext cx="11681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Rectangle 22">
                <a:extLst>
                  <a:ext uri="{FF2B5EF4-FFF2-40B4-BE49-F238E27FC236}">
                    <a16:creationId xmlns:a16="http://schemas.microsoft.com/office/drawing/2014/main" id="{29EF9282-8B98-4ADB-BFAE-F862FB1F394E}"/>
                  </a:ext>
                </a:extLst>
              </xdr:cNvPr>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19" name="TextBox 18">
              <a:extLst>
                <a:ext uri="{FF2B5EF4-FFF2-40B4-BE49-F238E27FC236}">
                  <a16:creationId xmlns:a16="http://schemas.microsoft.com/office/drawing/2014/main" id="{28688B22-8F8B-4150-B92F-5ADFAD001F25}"/>
                </a:ext>
              </a:extLst>
            </xdr:cNvPr>
            <xdr:cNvSpPr txBox="1"/>
          </xdr:nvSpPr>
          <xdr:spPr>
            <a:xfrm>
              <a:off x="5172191" y="11046103"/>
              <a:ext cx="288039" cy="318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20" name="TextBox 19">
              <a:extLst>
                <a:ext uri="{FF2B5EF4-FFF2-40B4-BE49-F238E27FC236}">
                  <a16:creationId xmlns:a16="http://schemas.microsoft.com/office/drawing/2014/main" id="{98F6A39D-E562-40C7-827C-C1593FA81E93}"/>
                </a:ext>
              </a:extLst>
            </xdr:cNvPr>
            <xdr:cNvSpPr txBox="1"/>
          </xdr:nvSpPr>
          <xdr:spPr>
            <a:xfrm>
              <a:off x="5805350" y="11809494"/>
              <a:ext cx="292745" cy="318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sp macro="" textlink="">
        <xdr:nvSpPr>
          <xdr:cNvPr id="9" name="TextBox 8">
            <a:extLst>
              <a:ext uri="{FF2B5EF4-FFF2-40B4-BE49-F238E27FC236}">
                <a16:creationId xmlns:a16="http://schemas.microsoft.com/office/drawing/2014/main" id="{DF6B9431-089F-4283-9B16-93BC9AE52CD6}"/>
              </a:ext>
            </a:extLst>
          </xdr:cNvPr>
          <xdr:cNvSpPr txBox="1"/>
        </xdr:nvSpPr>
        <xdr:spPr>
          <a:xfrm>
            <a:off x="4964897" y="30089885"/>
            <a:ext cx="277201" cy="224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r</a:t>
            </a:r>
          </a:p>
        </xdr:txBody>
      </xdr:sp>
      <xdr:sp macro="" textlink="">
        <xdr:nvSpPr>
          <xdr:cNvPr id="10" name="Chord 9">
            <a:extLst>
              <a:ext uri="{FF2B5EF4-FFF2-40B4-BE49-F238E27FC236}">
                <a16:creationId xmlns:a16="http://schemas.microsoft.com/office/drawing/2014/main" id="{7EFEB75B-66AB-4DBB-836A-B0E5CF69A567}"/>
              </a:ext>
            </a:extLst>
          </xdr:cNvPr>
          <xdr:cNvSpPr/>
        </xdr:nvSpPr>
        <xdr:spPr>
          <a:xfrm rot="8164263">
            <a:off x="4966448" y="30179786"/>
            <a:ext cx="680700" cy="765945"/>
          </a:xfrm>
          <a:prstGeom prst="chord">
            <a:avLst>
              <a:gd name="adj1" fmla="val 21482824"/>
              <a:gd name="adj2" fmla="val 16200000"/>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cxnSp macro="">
        <xdr:nvCxnSpPr>
          <xdr:cNvPr id="11" name="Straight Arrow Connector 10">
            <a:extLst>
              <a:ext uri="{FF2B5EF4-FFF2-40B4-BE49-F238E27FC236}">
                <a16:creationId xmlns:a16="http://schemas.microsoft.com/office/drawing/2014/main" id="{33FB6D13-29B7-4D4D-B08E-2EE8D3B9217B}"/>
              </a:ext>
            </a:extLst>
          </xdr:cNvPr>
          <xdr:cNvCxnSpPr/>
        </xdr:nvCxnSpPr>
        <xdr:spPr>
          <a:xfrm flipH="1" flipV="1">
            <a:off x="5078347" y="30275718"/>
            <a:ext cx="222524" cy="26226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C646E988-999E-4D4B-AFFE-005602F5C9A2}"/>
              </a:ext>
            </a:extLst>
          </xdr:cNvPr>
          <xdr:cNvCxnSpPr/>
        </xdr:nvCxnSpPr>
        <xdr:spPr>
          <a:xfrm flipH="1">
            <a:off x="4872267" y="30546261"/>
            <a:ext cx="436886" cy="5088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FFC551ED-FCCE-4BB6-9F37-2F99DC8D0E42}"/>
              </a:ext>
            </a:extLst>
          </xdr:cNvPr>
          <xdr:cNvCxnSpPr/>
        </xdr:nvCxnSpPr>
        <xdr:spPr>
          <a:xfrm>
            <a:off x="5309152" y="30546261"/>
            <a:ext cx="380736" cy="465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Arc 13">
            <a:extLst>
              <a:ext uri="{FF2B5EF4-FFF2-40B4-BE49-F238E27FC236}">
                <a16:creationId xmlns:a16="http://schemas.microsoft.com/office/drawing/2014/main" id="{D4E08F10-9492-4939-83D9-D067A6A8970A}"/>
              </a:ext>
            </a:extLst>
          </xdr:cNvPr>
          <xdr:cNvSpPr/>
        </xdr:nvSpPr>
        <xdr:spPr>
          <a:xfrm>
            <a:off x="4845327" y="30082434"/>
            <a:ext cx="914400" cy="914400"/>
          </a:xfrm>
          <a:prstGeom prst="arc">
            <a:avLst>
              <a:gd name="adj1" fmla="val 2911321"/>
              <a:gd name="adj2" fmla="val 787265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000">
              <a:latin typeface="+mn-lt"/>
            </a:endParaRPr>
          </a:p>
        </xdr:txBody>
      </xdr:sp>
      <xdr:sp macro="" textlink="">
        <xdr:nvSpPr>
          <xdr:cNvPr id="15" name="TextBox 14">
            <a:extLst>
              <a:ext uri="{FF2B5EF4-FFF2-40B4-BE49-F238E27FC236}">
                <a16:creationId xmlns:a16="http://schemas.microsoft.com/office/drawing/2014/main" id="{051EE158-E2A8-494B-A833-E550A8A36537}"/>
              </a:ext>
            </a:extLst>
          </xdr:cNvPr>
          <xdr:cNvSpPr txBox="1"/>
        </xdr:nvSpPr>
        <xdr:spPr>
          <a:xfrm>
            <a:off x="5175597" y="30992688"/>
            <a:ext cx="277201" cy="224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2</a:t>
            </a:r>
            <a:r>
              <a:rPr lang="el-GR" sz="1000">
                <a:latin typeface="+mn-lt"/>
                <a:cs typeface="Arial" pitchFamily="34" charset="0"/>
              </a:rPr>
              <a:t>α</a:t>
            </a:r>
            <a:endParaRPr lang="en-CA" sz="1000">
              <a:latin typeface="+mn-lt"/>
              <a:cs typeface="Arial" pitchFamily="34" charset="0"/>
            </a:endParaRPr>
          </a:p>
        </xdr:txBody>
      </xdr:sp>
      <xdr:sp macro="" textlink="">
        <xdr:nvSpPr>
          <xdr:cNvPr id="16" name="TextBox 15">
            <a:extLst>
              <a:ext uri="{FF2B5EF4-FFF2-40B4-BE49-F238E27FC236}">
                <a16:creationId xmlns:a16="http://schemas.microsoft.com/office/drawing/2014/main" id="{8C54D44B-687A-4982-84C5-633594DE29E9}"/>
              </a:ext>
            </a:extLst>
          </xdr:cNvPr>
          <xdr:cNvSpPr txBox="1"/>
        </xdr:nvSpPr>
        <xdr:spPr>
          <a:xfrm>
            <a:off x="5474472" y="31115681"/>
            <a:ext cx="277201" cy="224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c</a:t>
            </a:r>
          </a:p>
        </xdr:txBody>
      </xdr:sp>
      <xdr:cxnSp macro="">
        <xdr:nvCxnSpPr>
          <xdr:cNvPr id="17" name="Straight Connector 16">
            <a:extLst>
              <a:ext uri="{FF2B5EF4-FFF2-40B4-BE49-F238E27FC236}">
                <a16:creationId xmlns:a16="http://schemas.microsoft.com/office/drawing/2014/main" id="{0C1AA74F-60F2-4F62-A263-6BAF55E7D206}"/>
              </a:ext>
            </a:extLst>
          </xdr:cNvPr>
          <xdr:cNvCxnSpPr>
            <a:stCxn id="10" idx="2"/>
            <a:endCxn id="16" idx="0"/>
          </xdr:cNvCxnSpPr>
        </xdr:nvCxnSpPr>
        <xdr:spPr>
          <a:xfrm>
            <a:off x="5309523" y="30834587"/>
            <a:ext cx="303549" cy="2810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3" customWidth="1"/>
    <col min="18" max="19" width="5.28515625" style="64" customWidth="1"/>
    <col min="20" max="25" width="9.140625" style="66"/>
    <col min="26" max="16384" width="9.140625" style="20"/>
  </cols>
  <sheetData>
    <row r="1" spans="1:25" s="5" customFormat="1" ht="12.75" x14ac:dyDescent="0.2">
      <c r="A1" s="1"/>
      <c r="B1" s="2" t="s">
        <v>1</v>
      </c>
      <c r="C1" s="3" t="s">
        <v>0</v>
      </c>
      <c r="D1" s="1"/>
      <c r="E1" s="1"/>
      <c r="F1" s="2" t="s">
        <v>11</v>
      </c>
      <c r="G1" s="4"/>
      <c r="H1" s="1"/>
      <c r="I1" s="1"/>
      <c r="J1" s="1"/>
      <c r="K1" s="1"/>
      <c r="M1" s="59"/>
      <c r="N1" s="59"/>
      <c r="O1" s="59"/>
      <c r="P1" s="59"/>
      <c r="Q1" s="59"/>
      <c r="R1" s="59"/>
      <c r="S1" s="59"/>
      <c r="T1" s="60"/>
      <c r="U1" s="60"/>
      <c r="V1" s="60"/>
      <c r="W1" s="61"/>
      <c r="X1" s="62"/>
      <c r="Y1" s="60"/>
    </row>
    <row r="2" spans="1:25" s="5" customFormat="1" ht="12.75" x14ac:dyDescent="0.2">
      <c r="A2" s="1"/>
      <c r="B2" s="2" t="s">
        <v>2</v>
      </c>
      <c r="C2" s="3" t="s">
        <v>10</v>
      </c>
      <c r="D2" s="1"/>
      <c r="E2" s="1"/>
      <c r="F2" s="2" t="s">
        <v>5</v>
      </c>
      <c r="G2" s="3"/>
      <c r="H2" s="1"/>
      <c r="I2" s="1"/>
      <c r="J2" s="1"/>
      <c r="K2" s="1"/>
      <c r="M2" s="59"/>
      <c r="N2" s="59"/>
      <c r="O2" s="59"/>
      <c r="P2" s="59"/>
      <c r="Q2" s="59"/>
      <c r="R2" s="59"/>
      <c r="S2" s="59"/>
      <c r="T2" s="60"/>
      <c r="U2" s="60"/>
      <c r="V2" s="60"/>
      <c r="W2" s="61"/>
      <c r="X2" s="62"/>
      <c r="Y2" s="60"/>
    </row>
    <row r="3" spans="1:25" s="5" customFormat="1" ht="12.75" x14ac:dyDescent="0.2">
      <c r="A3" s="1"/>
      <c r="B3" s="2" t="s">
        <v>3</v>
      </c>
      <c r="C3" s="10"/>
      <c r="D3" s="1"/>
      <c r="E3" s="1"/>
      <c r="F3" s="2" t="s">
        <v>4</v>
      </c>
      <c r="G3" s="3"/>
      <c r="H3" s="1"/>
      <c r="I3" s="1"/>
      <c r="J3" s="1"/>
      <c r="K3" s="1"/>
      <c r="M3" s="59"/>
      <c r="N3" s="59"/>
      <c r="O3" s="59"/>
      <c r="P3" s="59"/>
      <c r="Q3" s="59"/>
      <c r="R3" s="59"/>
      <c r="S3" s="59"/>
      <c r="T3" s="60"/>
      <c r="U3" s="60"/>
      <c r="V3" s="60"/>
      <c r="W3" s="61"/>
      <c r="X3" s="62"/>
      <c r="Y3" s="60"/>
    </row>
    <row r="4" spans="1:25" s="5" customFormat="1" ht="12.75" x14ac:dyDescent="0.2">
      <c r="A4" s="1"/>
      <c r="B4" s="2" t="s">
        <v>23</v>
      </c>
      <c r="C4" s="4"/>
      <c r="D4" s="1"/>
      <c r="E4" s="1"/>
      <c r="F4" s="2" t="s">
        <v>24</v>
      </c>
      <c r="G4" s="3" t="s">
        <v>25</v>
      </c>
      <c r="H4" s="1"/>
      <c r="I4" s="1"/>
      <c r="J4" s="1"/>
      <c r="K4" s="1"/>
      <c r="M4" s="59"/>
      <c r="N4" s="59"/>
      <c r="O4" s="59"/>
      <c r="P4" s="59"/>
      <c r="Q4" s="63"/>
      <c r="R4" s="64"/>
      <c r="S4" s="64"/>
      <c r="T4" s="60"/>
      <c r="U4" s="60"/>
      <c r="V4" s="60"/>
      <c r="W4" s="61"/>
      <c r="X4" s="62"/>
      <c r="Y4" s="60"/>
    </row>
    <row r="5" spans="1:25" s="5" customFormat="1" ht="12.75" x14ac:dyDescent="0.2">
      <c r="A5" s="1"/>
      <c r="B5" s="2" t="s">
        <v>26</v>
      </c>
      <c r="C5" s="4"/>
      <c r="D5" s="1"/>
      <c r="E5" s="2"/>
      <c r="F5" s="1"/>
      <c r="G5" s="1"/>
      <c r="H5" s="1"/>
      <c r="I5" s="1"/>
      <c r="J5" s="1"/>
      <c r="K5" s="1"/>
      <c r="M5" s="59"/>
      <c r="N5" s="59"/>
      <c r="O5" s="59"/>
      <c r="P5" s="59"/>
      <c r="Q5" s="63"/>
      <c r="R5" s="64"/>
      <c r="S5" s="64"/>
      <c r="T5" s="60"/>
      <c r="U5" s="60"/>
      <c r="V5" s="60"/>
      <c r="W5" s="61"/>
      <c r="X5" s="62"/>
      <c r="Y5" s="60"/>
    </row>
    <row r="6" spans="1:25" s="5" customFormat="1" ht="12.75" x14ac:dyDescent="0.2">
      <c r="A6" s="1"/>
      <c r="B6" s="1" t="s">
        <v>7</v>
      </c>
      <c r="C6" s="13"/>
      <c r="D6" s="1"/>
      <c r="E6" s="1"/>
      <c r="F6" s="1"/>
      <c r="G6" s="1"/>
      <c r="H6" s="1"/>
      <c r="I6" s="1"/>
      <c r="J6" s="1"/>
      <c r="K6" s="1"/>
      <c r="M6" s="59"/>
      <c r="N6" s="59"/>
      <c r="O6" s="59"/>
      <c r="P6" s="59"/>
      <c r="Q6" s="63"/>
      <c r="R6" s="64"/>
      <c r="S6" s="64"/>
      <c r="T6" s="60"/>
      <c r="U6" s="60"/>
      <c r="V6" s="60"/>
      <c r="W6" s="61"/>
      <c r="X6" s="62"/>
      <c r="Y6" s="60"/>
    </row>
    <row r="7" spans="1:25" s="5" customFormat="1" ht="12.75" x14ac:dyDescent="0.2">
      <c r="A7" s="1"/>
      <c r="B7" s="1"/>
      <c r="C7" s="1"/>
      <c r="D7" s="1"/>
      <c r="E7" s="1"/>
      <c r="F7" s="1"/>
      <c r="G7" s="1"/>
      <c r="H7" s="1"/>
      <c r="I7" s="1"/>
      <c r="J7" s="1"/>
      <c r="K7" s="1"/>
      <c r="M7" s="59"/>
      <c r="N7" s="59"/>
      <c r="O7" s="59"/>
      <c r="P7" s="59"/>
      <c r="Q7" s="63"/>
      <c r="R7" s="64"/>
      <c r="S7" s="64"/>
      <c r="T7" s="60"/>
      <c r="U7" s="60"/>
      <c r="V7" s="60"/>
      <c r="W7" s="61"/>
      <c r="X7" s="62"/>
      <c r="Y7" s="60"/>
    </row>
    <row r="8" spans="1:25" s="5" customFormat="1" ht="12.75" x14ac:dyDescent="0.2">
      <c r="A8" s="14"/>
      <c r="E8" s="7"/>
      <c r="F8" s="8"/>
      <c r="H8" s="15"/>
      <c r="I8" s="7"/>
      <c r="J8" s="16"/>
      <c r="K8" s="17"/>
      <c r="L8" s="18"/>
      <c r="M8" s="59"/>
      <c r="N8" s="59"/>
      <c r="O8" s="59"/>
      <c r="P8" s="59"/>
      <c r="Q8" s="63"/>
      <c r="R8" s="64"/>
      <c r="S8" s="64"/>
      <c r="T8" s="60"/>
      <c r="U8" s="60"/>
      <c r="V8" s="60"/>
      <c r="W8" s="60"/>
      <c r="X8" s="60"/>
      <c r="Y8" s="60"/>
    </row>
    <row r="9" spans="1:25" s="5" customFormat="1" ht="12.75" x14ac:dyDescent="0.2">
      <c r="E9" s="7"/>
      <c r="F9" s="15"/>
      <c r="H9" s="15"/>
      <c r="I9" s="7"/>
      <c r="J9" s="17"/>
      <c r="K9" s="17"/>
      <c r="L9" s="18"/>
      <c r="M9" s="59"/>
      <c r="N9" s="59"/>
      <c r="O9" s="59"/>
      <c r="P9" s="59"/>
      <c r="Q9" s="63"/>
      <c r="R9" s="64"/>
      <c r="S9" s="64"/>
      <c r="T9" s="60"/>
      <c r="U9" s="60"/>
      <c r="V9" s="60"/>
      <c r="W9" s="60"/>
      <c r="X9" s="60"/>
      <c r="Y9" s="60"/>
    </row>
    <row r="10" spans="1:25" s="5" customFormat="1" ht="12.75" x14ac:dyDescent="0.2">
      <c r="E10" s="7"/>
      <c r="F10" s="15"/>
      <c r="H10" s="15"/>
      <c r="I10" s="7"/>
      <c r="J10" s="8"/>
      <c r="K10" s="15"/>
      <c r="L10" s="18"/>
      <c r="M10" s="59"/>
      <c r="N10" s="59"/>
      <c r="O10" s="59"/>
      <c r="P10" s="59"/>
      <c r="Q10" s="63"/>
      <c r="R10" s="64"/>
      <c r="S10" s="64"/>
      <c r="T10" s="60"/>
      <c r="U10" s="60"/>
      <c r="V10" s="60"/>
      <c r="W10" s="60"/>
      <c r="X10" s="60"/>
      <c r="Y10" s="60"/>
    </row>
    <row r="11" spans="1:25" s="5" customFormat="1" ht="12.75" x14ac:dyDescent="0.2">
      <c r="E11" s="7"/>
      <c r="F11" s="15"/>
      <c r="I11" s="19"/>
      <c r="J11" s="8"/>
      <c r="M11" s="59"/>
      <c r="N11" s="59"/>
      <c r="O11" s="59"/>
      <c r="P11" s="59"/>
      <c r="Q11" s="59"/>
      <c r="R11" s="59"/>
      <c r="S11" s="59"/>
      <c r="T11" s="60"/>
      <c r="U11" s="60"/>
      <c r="V11" s="60"/>
      <c r="W11" s="60"/>
      <c r="X11" s="60"/>
      <c r="Y11" s="60"/>
    </row>
    <row r="12" spans="1:25" x14ac:dyDescent="0.25">
      <c r="C12" s="21" t="str">
        <f>G4</f>
        <v>IMPORTANT INFORMATION</v>
      </c>
      <c r="M12" s="59"/>
      <c r="N12" s="59"/>
      <c r="O12" s="59"/>
      <c r="P12" s="59"/>
      <c r="Q12" s="65"/>
      <c r="R12" s="65"/>
      <c r="S12" s="65"/>
    </row>
    <row r="13" spans="1:25" s="5" customFormat="1" ht="12.75" x14ac:dyDescent="0.2">
      <c r="M13" s="59"/>
      <c r="N13" s="59"/>
      <c r="O13" s="59"/>
      <c r="P13" s="59"/>
      <c r="Q13" s="59"/>
      <c r="R13" s="59"/>
      <c r="S13" s="59"/>
      <c r="T13" s="60"/>
      <c r="U13" s="60"/>
      <c r="V13" s="60"/>
      <c r="W13" s="60"/>
      <c r="X13" s="60"/>
      <c r="Y13" s="60"/>
    </row>
    <row r="14" spans="1:25" s="5" customFormat="1" ht="12.75" x14ac:dyDescent="0.2">
      <c r="B14" s="22" t="s">
        <v>30</v>
      </c>
      <c r="M14" s="59"/>
      <c r="N14" s="59"/>
      <c r="O14" s="59"/>
      <c r="P14" s="59"/>
      <c r="Q14" s="59"/>
      <c r="R14" s="59"/>
      <c r="S14" s="59"/>
      <c r="T14" s="60"/>
      <c r="U14" s="60"/>
      <c r="V14" s="60"/>
      <c r="W14" s="60"/>
      <c r="X14" s="60"/>
      <c r="Y14" s="60"/>
    </row>
    <row r="15" spans="1:25" s="5" customFormat="1" ht="12.75" x14ac:dyDescent="0.2">
      <c r="A15" s="23"/>
      <c r="K15" s="23"/>
      <c r="M15" s="63"/>
      <c r="N15" s="63"/>
      <c r="O15" s="63"/>
      <c r="P15" s="63"/>
      <c r="Q15" s="63"/>
      <c r="R15" s="64"/>
      <c r="S15" s="64"/>
      <c r="T15" s="60"/>
      <c r="U15" s="60"/>
      <c r="V15" s="60"/>
      <c r="W15" s="60"/>
      <c r="X15" s="60"/>
      <c r="Y15" s="60"/>
    </row>
    <row r="16" spans="1:25" s="5" customFormat="1" ht="12.75" customHeight="1" x14ac:dyDescent="0.2">
      <c r="B16" s="104" t="s">
        <v>36</v>
      </c>
      <c r="C16" s="104"/>
      <c r="D16" s="104"/>
      <c r="E16" s="104"/>
      <c r="F16" s="104"/>
      <c r="G16" s="104"/>
      <c r="H16" s="104"/>
      <c r="I16" s="104"/>
      <c r="J16" s="104"/>
      <c r="M16" s="63"/>
      <c r="N16" s="63"/>
      <c r="O16" s="63"/>
      <c r="P16" s="63"/>
      <c r="Q16" s="63"/>
      <c r="R16" s="64"/>
      <c r="S16" s="64"/>
      <c r="T16" s="60"/>
      <c r="U16" s="60"/>
      <c r="V16" s="60"/>
      <c r="W16" s="60"/>
      <c r="X16" s="60"/>
      <c r="Y16" s="60"/>
    </row>
    <row r="17" spans="1:25" s="5" customFormat="1" ht="12.75" x14ac:dyDescent="0.2">
      <c r="B17" s="104"/>
      <c r="C17" s="104"/>
      <c r="D17" s="104"/>
      <c r="E17" s="104"/>
      <c r="F17" s="104"/>
      <c r="G17" s="104"/>
      <c r="H17" s="104"/>
      <c r="I17" s="104"/>
      <c r="J17" s="104"/>
      <c r="M17" s="63"/>
      <c r="N17" s="63"/>
      <c r="O17" s="63"/>
      <c r="P17" s="63"/>
      <c r="Q17" s="63"/>
      <c r="R17" s="64"/>
      <c r="S17" s="64"/>
      <c r="T17" s="60"/>
      <c r="U17" s="60"/>
      <c r="V17" s="60"/>
      <c r="W17" s="60"/>
      <c r="X17" s="60"/>
      <c r="Y17" s="60"/>
    </row>
    <row r="18" spans="1:25" s="5" customFormat="1" ht="12.75" x14ac:dyDescent="0.2">
      <c r="B18" s="104"/>
      <c r="C18" s="104"/>
      <c r="D18" s="104"/>
      <c r="E18" s="104"/>
      <c r="F18" s="104"/>
      <c r="G18" s="104"/>
      <c r="H18" s="104"/>
      <c r="I18" s="104"/>
      <c r="J18" s="104"/>
      <c r="M18" s="63"/>
      <c r="N18" s="63"/>
      <c r="O18" s="63"/>
      <c r="P18" s="63"/>
      <c r="Q18" s="63"/>
      <c r="R18" s="64"/>
      <c r="S18" s="64"/>
      <c r="T18" s="60"/>
      <c r="U18" s="60"/>
      <c r="V18" s="60"/>
      <c r="W18" s="60"/>
      <c r="X18" s="60"/>
      <c r="Y18" s="60"/>
    </row>
    <row r="19" spans="1:25" s="5" customFormat="1" ht="12.75" x14ac:dyDescent="0.2">
      <c r="B19" s="104"/>
      <c r="C19" s="104"/>
      <c r="D19" s="104"/>
      <c r="E19" s="104"/>
      <c r="F19" s="104"/>
      <c r="G19" s="104"/>
      <c r="H19" s="104"/>
      <c r="I19" s="104"/>
      <c r="J19" s="104"/>
      <c r="M19" s="63"/>
      <c r="N19" s="63"/>
      <c r="O19" s="63"/>
      <c r="P19" s="63"/>
      <c r="Q19" s="63"/>
      <c r="R19" s="64"/>
      <c r="S19" s="64"/>
      <c r="T19" s="60"/>
      <c r="U19" s="60"/>
      <c r="V19" s="60"/>
      <c r="W19" s="60"/>
      <c r="X19" s="60"/>
      <c r="Y19" s="60"/>
    </row>
    <row r="20" spans="1:25" s="5" customFormat="1" ht="12.75" customHeight="1" x14ac:dyDescent="0.2">
      <c r="A20" s="23"/>
      <c r="B20" s="24" t="s">
        <v>34</v>
      </c>
      <c r="C20" s="23"/>
      <c r="D20" s="23"/>
      <c r="E20" s="23"/>
      <c r="F20" s="23"/>
      <c r="G20" s="23"/>
      <c r="H20" s="23"/>
      <c r="I20" s="23"/>
      <c r="J20" s="23"/>
      <c r="K20" s="23"/>
      <c r="M20" s="63"/>
      <c r="N20" s="63"/>
      <c r="O20" s="63"/>
      <c r="P20" s="63"/>
      <c r="Q20" s="63"/>
      <c r="R20" s="64"/>
      <c r="S20" s="64"/>
      <c r="T20" s="60"/>
      <c r="U20" s="60"/>
      <c r="V20" s="60"/>
      <c r="W20" s="60"/>
      <c r="X20" s="60"/>
      <c r="Y20" s="60"/>
    </row>
    <row r="21" spans="1:25" s="5" customFormat="1" ht="12.75" x14ac:dyDescent="0.2">
      <c r="A21" s="23"/>
      <c r="B21" s="24"/>
      <c r="C21" s="23"/>
      <c r="D21" s="23"/>
      <c r="E21" s="23"/>
      <c r="F21" s="23"/>
      <c r="G21" s="23"/>
      <c r="H21" s="23"/>
      <c r="I21" s="23"/>
      <c r="J21" s="23"/>
      <c r="K21" s="23"/>
      <c r="M21" s="63"/>
      <c r="N21" s="63"/>
      <c r="O21" s="63"/>
      <c r="P21" s="63"/>
      <c r="Q21" s="63"/>
      <c r="R21" s="64"/>
      <c r="S21" s="64"/>
      <c r="T21" s="60"/>
      <c r="U21" s="60"/>
      <c r="V21" s="60"/>
      <c r="W21" s="60"/>
      <c r="X21" s="60"/>
      <c r="Y21" s="60"/>
    </row>
    <row r="22" spans="1:25" s="5" customFormat="1" ht="12.75" x14ac:dyDescent="0.2">
      <c r="A22" s="23"/>
      <c r="B22" s="104" t="s">
        <v>37</v>
      </c>
      <c r="C22" s="104"/>
      <c r="D22" s="104"/>
      <c r="E22" s="104"/>
      <c r="F22" s="104"/>
      <c r="G22" s="104"/>
      <c r="H22" s="104"/>
      <c r="I22" s="104"/>
      <c r="J22" s="104"/>
      <c r="K22" s="23"/>
      <c r="M22" s="63"/>
      <c r="N22" s="63"/>
      <c r="O22" s="63"/>
      <c r="P22" s="63"/>
      <c r="Q22" s="63"/>
      <c r="R22" s="64"/>
      <c r="S22" s="64"/>
      <c r="T22" s="60"/>
      <c r="U22" s="60"/>
      <c r="V22" s="60"/>
      <c r="W22" s="60"/>
      <c r="X22" s="60"/>
      <c r="Y22" s="60"/>
    </row>
    <row r="23" spans="1:25" s="5" customFormat="1" ht="12.75" x14ac:dyDescent="0.2">
      <c r="A23" s="23"/>
      <c r="B23" s="104"/>
      <c r="C23" s="104"/>
      <c r="D23" s="104"/>
      <c r="E23" s="104"/>
      <c r="F23" s="104"/>
      <c r="G23" s="104"/>
      <c r="H23" s="104"/>
      <c r="I23" s="104"/>
      <c r="J23" s="104"/>
      <c r="K23" s="23"/>
      <c r="M23" s="63"/>
      <c r="N23" s="63"/>
      <c r="O23" s="63"/>
      <c r="P23" s="63"/>
      <c r="Q23" s="63"/>
      <c r="R23" s="64"/>
      <c r="S23" s="67"/>
      <c r="T23" s="60"/>
      <c r="U23" s="60"/>
      <c r="V23" s="60"/>
      <c r="W23" s="60"/>
      <c r="X23" s="60"/>
      <c r="Y23" s="60"/>
    </row>
    <row r="24" spans="1:25" s="5" customFormat="1" ht="12.75" x14ac:dyDescent="0.2">
      <c r="A24" s="23"/>
      <c r="B24" s="104"/>
      <c r="C24" s="104"/>
      <c r="D24" s="104"/>
      <c r="E24" s="104"/>
      <c r="F24" s="104"/>
      <c r="G24" s="104"/>
      <c r="H24" s="104"/>
      <c r="I24" s="104"/>
      <c r="J24" s="104"/>
      <c r="K24" s="23"/>
      <c r="M24" s="63"/>
      <c r="N24" s="63"/>
      <c r="O24" s="63"/>
      <c r="P24" s="63"/>
      <c r="Q24" s="63"/>
      <c r="R24" s="64"/>
      <c r="S24" s="67"/>
      <c r="T24" s="60"/>
      <c r="U24" s="60"/>
      <c r="V24" s="60"/>
      <c r="W24" s="60"/>
      <c r="X24" s="60"/>
      <c r="Y24" s="60"/>
    </row>
    <row r="25" spans="1:25" s="5" customFormat="1" ht="12.75" customHeight="1" x14ac:dyDescent="0.2">
      <c r="A25" s="23"/>
      <c r="B25" s="69"/>
      <c r="C25" s="69"/>
      <c r="D25" s="69"/>
      <c r="E25" s="69"/>
      <c r="F25" s="86" t="s">
        <v>48</v>
      </c>
      <c r="G25" s="69"/>
      <c r="H25" s="69"/>
      <c r="I25" s="69"/>
      <c r="J25" s="69"/>
      <c r="K25" s="23"/>
      <c r="M25" s="63"/>
      <c r="N25" s="63"/>
      <c r="O25" s="63"/>
      <c r="P25" s="63"/>
      <c r="Q25" s="63"/>
      <c r="R25" s="64"/>
      <c r="S25" s="64"/>
      <c r="T25" s="60"/>
      <c r="U25" s="60"/>
      <c r="V25" s="60"/>
      <c r="W25" s="60"/>
      <c r="X25" s="60"/>
      <c r="Y25" s="60"/>
    </row>
    <row r="26" spans="1:25" s="5" customFormat="1" ht="12.75" x14ac:dyDescent="0.2">
      <c r="A26" s="23"/>
      <c r="B26" s="104" t="s">
        <v>38</v>
      </c>
      <c r="C26" s="104"/>
      <c r="D26" s="104"/>
      <c r="E26" s="104"/>
      <c r="F26" s="104"/>
      <c r="G26" s="104"/>
      <c r="H26" s="104"/>
      <c r="I26" s="104"/>
      <c r="J26" s="104"/>
      <c r="K26" s="23"/>
      <c r="M26" s="63"/>
      <c r="N26" s="63"/>
      <c r="O26" s="63"/>
      <c r="P26" s="63"/>
      <c r="Q26" s="63"/>
      <c r="R26" s="64"/>
      <c r="S26" s="64"/>
      <c r="T26" s="60"/>
      <c r="U26" s="60"/>
      <c r="V26" s="60"/>
      <c r="W26" s="60"/>
      <c r="X26" s="60"/>
      <c r="Y26" s="60"/>
    </row>
    <row r="27" spans="1:25" s="5" customFormat="1" ht="12.75" x14ac:dyDescent="0.2">
      <c r="A27" s="23"/>
      <c r="B27" s="104"/>
      <c r="C27" s="104"/>
      <c r="D27" s="104"/>
      <c r="E27" s="104"/>
      <c r="F27" s="104"/>
      <c r="G27" s="104"/>
      <c r="H27" s="104"/>
      <c r="I27" s="104"/>
      <c r="J27" s="104"/>
      <c r="K27" s="23"/>
      <c r="M27" s="63"/>
      <c r="N27" s="63"/>
      <c r="O27" s="63"/>
      <c r="P27" s="63"/>
      <c r="Q27" s="63"/>
      <c r="R27" s="64"/>
      <c r="S27" s="64"/>
      <c r="T27" s="60"/>
      <c r="U27" s="60"/>
      <c r="V27" s="60"/>
      <c r="W27" s="60"/>
      <c r="X27" s="60"/>
      <c r="Y27" s="60"/>
    </row>
    <row r="28" spans="1:25" s="5" customFormat="1" ht="12.75" x14ac:dyDescent="0.2">
      <c r="A28" s="23"/>
      <c r="B28" s="69"/>
      <c r="C28" s="69"/>
      <c r="D28" s="69"/>
      <c r="E28" s="69"/>
      <c r="F28" s="69"/>
      <c r="G28" s="69"/>
      <c r="H28" s="69"/>
      <c r="I28" s="69"/>
      <c r="J28" s="69"/>
      <c r="K28" s="23"/>
      <c r="M28" s="63"/>
      <c r="N28" s="63"/>
      <c r="O28" s="63"/>
      <c r="P28" s="63"/>
      <c r="Q28" s="63"/>
      <c r="R28" s="64"/>
      <c r="S28" s="64"/>
      <c r="T28" s="60"/>
      <c r="U28" s="60"/>
      <c r="V28" s="60"/>
      <c r="W28" s="60"/>
      <c r="X28" s="60"/>
      <c r="Y28" s="60"/>
    </row>
    <row r="29" spans="1:25" s="5" customFormat="1" ht="12.75" x14ac:dyDescent="0.2">
      <c r="A29" s="23"/>
      <c r="B29" s="104" t="s">
        <v>39</v>
      </c>
      <c r="C29" s="104"/>
      <c r="D29" s="104"/>
      <c r="E29" s="104"/>
      <c r="F29" s="104"/>
      <c r="G29" s="104"/>
      <c r="H29" s="104"/>
      <c r="I29" s="104"/>
      <c r="J29" s="104"/>
      <c r="K29" s="23"/>
      <c r="M29" s="63"/>
      <c r="N29" s="63"/>
      <c r="O29" s="63"/>
      <c r="P29" s="63"/>
      <c r="Q29" s="63"/>
      <c r="R29" s="64"/>
      <c r="S29" s="64"/>
      <c r="T29" s="60"/>
      <c r="U29" s="60"/>
      <c r="V29" s="60"/>
      <c r="W29" s="60"/>
      <c r="X29" s="60"/>
      <c r="Y29" s="60"/>
    </row>
    <row r="30" spans="1:25" s="5" customFormat="1" ht="12.75" x14ac:dyDescent="0.2">
      <c r="A30" s="23"/>
      <c r="B30" s="104"/>
      <c r="C30" s="104"/>
      <c r="D30" s="104"/>
      <c r="E30" s="104"/>
      <c r="F30" s="104"/>
      <c r="G30" s="104"/>
      <c r="H30" s="104"/>
      <c r="I30" s="104"/>
      <c r="J30" s="104"/>
      <c r="K30" s="23"/>
      <c r="M30" s="63"/>
      <c r="N30" s="63"/>
      <c r="O30" s="63"/>
      <c r="P30" s="63"/>
      <c r="Q30" s="63"/>
      <c r="R30" s="64"/>
      <c r="S30" s="64"/>
      <c r="T30" s="60"/>
      <c r="U30" s="60"/>
      <c r="V30" s="60"/>
      <c r="W30" s="60"/>
      <c r="X30" s="60"/>
      <c r="Y30" s="60"/>
    </row>
    <row r="31" spans="1:25" s="5" customFormat="1" ht="12.75" customHeight="1" x14ac:dyDescent="0.2">
      <c r="A31" s="23"/>
      <c r="B31" s="104"/>
      <c r="C31" s="104"/>
      <c r="D31" s="104"/>
      <c r="E31" s="104"/>
      <c r="F31" s="104"/>
      <c r="G31" s="104"/>
      <c r="H31" s="104"/>
      <c r="I31" s="104"/>
      <c r="J31" s="104"/>
      <c r="K31" s="23"/>
      <c r="M31" s="63"/>
      <c r="N31" s="63"/>
      <c r="O31" s="63"/>
      <c r="P31" s="63"/>
      <c r="Q31" s="63"/>
      <c r="R31" s="64"/>
      <c r="S31" s="64"/>
      <c r="T31" s="60"/>
      <c r="U31" s="60"/>
      <c r="V31" s="60"/>
      <c r="W31" s="60"/>
      <c r="X31" s="60"/>
      <c r="Y31" s="60"/>
    </row>
    <row r="32" spans="1:25" s="5" customFormat="1" ht="12.75" x14ac:dyDescent="0.2">
      <c r="A32" s="23"/>
      <c r="B32" s="104"/>
      <c r="C32" s="104"/>
      <c r="D32" s="104"/>
      <c r="E32" s="104"/>
      <c r="F32" s="104"/>
      <c r="G32" s="104"/>
      <c r="H32" s="104"/>
      <c r="I32" s="104"/>
      <c r="J32" s="104"/>
      <c r="K32" s="23"/>
      <c r="M32" s="63"/>
      <c r="N32" s="63"/>
      <c r="O32" s="63"/>
      <c r="P32" s="63"/>
      <c r="Q32" s="63"/>
      <c r="R32" s="64"/>
      <c r="S32" s="64"/>
      <c r="T32" s="60"/>
      <c r="U32" s="60"/>
      <c r="V32" s="60"/>
      <c r="W32" s="60"/>
      <c r="X32" s="60"/>
      <c r="Y32" s="60"/>
    </row>
    <row r="33" spans="1:25" s="5" customFormat="1" ht="12.75" customHeight="1" x14ac:dyDescent="0.2">
      <c r="A33" s="23"/>
      <c r="B33" s="104"/>
      <c r="C33" s="104"/>
      <c r="D33" s="104"/>
      <c r="E33" s="104"/>
      <c r="F33" s="104"/>
      <c r="G33" s="104"/>
      <c r="H33" s="104"/>
      <c r="I33" s="104"/>
      <c r="J33" s="104"/>
      <c r="K33" s="23"/>
      <c r="M33" s="63"/>
      <c r="N33" s="63"/>
      <c r="O33" s="63"/>
      <c r="P33" s="63"/>
      <c r="Q33" s="63"/>
      <c r="R33" s="64"/>
      <c r="S33" s="64"/>
      <c r="T33" s="60"/>
      <c r="U33" s="60"/>
      <c r="V33" s="60"/>
      <c r="W33" s="60"/>
      <c r="X33" s="60"/>
      <c r="Y33" s="60"/>
    </row>
    <row r="34" spans="1:25" s="5" customFormat="1" ht="12.75" x14ac:dyDescent="0.2">
      <c r="A34" s="23"/>
      <c r="B34" s="69"/>
      <c r="C34" s="69"/>
      <c r="D34" s="106" t="s">
        <v>31</v>
      </c>
      <c r="E34" s="106"/>
      <c r="F34" s="106"/>
      <c r="G34" s="106"/>
      <c r="H34" s="106"/>
      <c r="I34" s="69"/>
      <c r="J34" s="69"/>
      <c r="K34" s="23"/>
      <c r="M34" s="63"/>
      <c r="N34" s="63"/>
      <c r="O34" s="63"/>
      <c r="P34" s="63"/>
      <c r="Q34" s="63"/>
      <c r="R34" s="64"/>
      <c r="S34" s="67"/>
      <c r="T34" s="60"/>
      <c r="U34" s="60"/>
      <c r="V34" s="60"/>
      <c r="W34" s="60"/>
      <c r="X34" s="60"/>
      <c r="Y34" s="60"/>
    </row>
    <row r="35" spans="1:25" s="5" customFormat="1" ht="12.75" x14ac:dyDescent="0.2">
      <c r="A35" s="23"/>
      <c r="B35" s="23"/>
      <c r="C35" s="23"/>
      <c r="I35" s="23"/>
      <c r="J35" s="23"/>
      <c r="K35" s="23"/>
      <c r="M35" s="63"/>
      <c r="N35" s="63"/>
      <c r="O35" s="63"/>
      <c r="P35" s="63"/>
      <c r="Q35" s="63"/>
      <c r="R35" s="64"/>
      <c r="S35" s="67"/>
      <c r="T35" s="60"/>
      <c r="U35" s="60"/>
      <c r="V35" s="60"/>
      <c r="W35" s="60"/>
      <c r="X35" s="60"/>
      <c r="Y35" s="60"/>
    </row>
    <row r="36" spans="1:25" s="5" customFormat="1" ht="12.75" customHeight="1" x14ac:dyDescent="0.2">
      <c r="A36" s="23"/>
      <c r="B36" s="24" t="s">
        <v>32</v>
      </c>
      <c r="C36" s="23"/>
      <c r="D36" s="23"/>
      <c r="E36" s="23"/>
      <c r="F36" s="68"/>
      <c r="G36" s="23"/>
      <c r="H36" s="23"/>
      <c r="I36" s="23"/>
      <c r="J36" s="23"/>
      <c r="K36" s="23"/>
      <c r="M36" s="63"/>
      <c r="N36" s="63"/>
      <c r="O36" s="63"/>
      <c r="P36" s="63"/>
      <c r="Q36" s="63"/>
      <c r="R36" s="64"/>
      <c r="S36" s="64"/>
      <c r="T36" s="60"/>
      <c r="U36" s="60"/>
      <c r="V36" s="60"/>
      <c r="W36" s="60"/>
      <c r="X36" s="60"/>
      <c r="Y36" s="60"/>
    </row>
    <row r="37" spans="1:25" s="5" customFormat="1" ht="12.75" x14ac:dyDescent="0.2">
      <c r="A37" s="23"/>
      <c r="B37" s="24"/>
      <c r="C37" s="23"/>
      <c r="D37" s="23"/>
      <c r="E37" s="23"/>
      <c r="F37" s="68"/>
      <c r="G37" s="23"/>
      <c r="H37" s="23"/>
      <c r="I37" s="23"/>
      <c r="J37" s="23"/>
      <c r="K37" s="23"/>
      <c r="M37" s="63"/>
      <c r="N37" s="63"/>
      <c r="O37" s="63"/>
      <c r="P37" s="63"/>
      <c r="Q37" s="63"/>
      <c r="R37" s="64"/>
      <c r="S37" s="64"/>
      <c r="T37" s="60"/>
      <c r="U37" s="60"/>
      <c r="V37" s="60"/>
      <c r="W37" s="60"/>
      <c r="X37" s="60"/>
      <c r="Y37" s="60"/>
    </row>
    <row r="38" spans="1:25" s="5" customFormat="1" ht="12.75" x14ac:dyDescent="0.2">
      <c r="A38" s="23"/>
      <c r="B38" s="104" t="s">
        <v>40</v>
      </c>
      <c r="C38" s="104"/>
      <c r="D38" s="104"/>
      <c r="E38" s="104"/>
      <c r="F38" s="104"/>
      <c r="G38" s="104"/>
      <c r="H38" s="104"/>
      <c r="I38" s="104"/>
      <c r="J38" s="104"/>
      <c r="K38" s="23"/>
      <c r="M38" s="63"/>
      <c r="N38" s="63"/>
      <c r="O38" s="63"/>
      <c r="P38" s="63"/>
      <c r="Q38" s="63"/>
      <c r="R38" s="64"/>
      <c r="S38" s="64"/>
      <c r="T38" s="60"/>
      <c r="U38" s="60"/>
      <c r="V38" s="60"/>
      <c r="W38" s="60"/>
      <c r="X38" s="60"/>
      <c r="Y38" s="60"/>
    </row>
    <row r="39" spans="1:25" s="5" customFormat="1" ht="12.75" x14ac:dyDescent="0.2">
      <c r="A39" s="23"/>
      <c r="B39" s="104"/>
      <c r="C39" s="104"/>
      <c r="D39" s="104"/>
      <c r="E39" s="104"/>
      <c r="F39" s="104"/>
      <c r="G39" s="104"/>
      <c r="H39" s="104"/>
      <c r="I39" s="104"/>
      <c r="J39" s="104"/>
      <c r="K39" s="23"/>
      <c r="M39" s="63"/>
      <c r="N39" s="63"/>
      <c r="O39" s="63"/>
      <c r="P39" s="63"/>
      <c r="Q39" s="63"/>
      <c r="R39" s="64"/>
      <c r="S39" s="64"/>
      <c r="T39" s="60"/>
      <c r="U39" s="60"/>
      <c r="V39" s="60"/>
      <c r="W39" s="60"/>
      <c r="X39" s="60"/>
      <c r="Y39" s="60"/>
    </row>
    <row r="40" spans="1:25" s="5" customFormat="1" ht="12.75" x14ac:dyDescent="0.2">
      <c r="A40" s="23"/>
      <c r="B40" s="69"/>
      <c r="C40" s="69"/>
      <c r="D40" s="69"/>
      <c r="E40" s="69"/>
      <c r="F40" s="69"/>
      <c r="G40" s="69"/>
      <c r="H40" s="69"/>
      <c r="I40" s="69"/>
      <c r="J40" s="69"/>
      <c r="K40" s="23"/>
      <c r="M40" s="63"/>
      <c r="N40" s="63"/>
      <c r="O40" s="63"/>
      <c r="P40" s="63"/>
      <c r="Q40" s="63"/>
      <c r="R40" s="64"/>
      <c r="S40" s="64"/>
      <c r="T40" s="60"/>
      <c r="U40" s="60"/>
      <c r="V40" s="60"/>
      <c r="W40" s="60"/>
      <c r="X40" s="60"/>
      <c r="Y40" s="60"/>
    </row>
    <row r="41" spans="1:25" s="5" customFormat="1" ht="12.75" x14ac:dyDescent="0.2">
      <c r="A41" s="23"/>
      <c r="B41" s="104" t="s">
        <v>41</v>
      </c>
      <c r="C41" s="104"/>
      <c r="D41" s="104"/>
      <c r="E41" s="104"/>
      <c r="F41" s="104"/>
      <c r="G41" s="104"/>
      <c r="H41" s="104"/>
      <c r="I41" s="104"/>
      <c r="J41" s="104"/>
      <c r="K41" s="23"/>
      <c r="M41" s="63"/>
      <c r="N41" s="63"/>
      <c r="O41" s="63"/>
      <c r="P41" s="63"/>
      <c r="Q41" s="63"/>
      <c r="R41" s="64"/>
      <c r="S41" s="64"/>
      <c r="T41" s="60"/>
      <c r="U41" s="60"/>
      <c r="V41" s="60"/>
      <c r="W41" s="60"/>
      <c r="X41" s="60"/>
      <c r="Y41" s="60"/>
    </row>
    <row r="42" spans="1:25" s="5" customFormat="1" ht="12.75" x14ac:dyDescent="0.2">
      <c r="A42" s="23"/>
      <c r="B42" s="104"/>
      <c r="C42" s="104"/>
      <c r="D42" s="104"/>
      <c r="E42" s="104"/>
      <c r="F42" s="104"/>
      <c r="G42" s="104"/>
      <c r="H42" s="104"/>
      <c r="I42" s="104"/>
      <c r="J42" s="104"/>
      <c r="K42" s="23"/>
      <c r="M42" s="63"/>
      <c r="N42" s="63"/>
      <c r="O42" s="63"/>
      <c r="P42" s="63"/>
      <c r="Q42" s="63"/>
      <c r="R42" s="64"/>
      <c r="S42" s="64"/>
      <c r="T42" s="60"/>
      <c r="U42" s="60"/>
      <c r="V42" s="60"/>
      <c r="W42" s="60"/>
      <c r="X42" s="60"/>
      <c r="Y42" s="60"/>
    </row>
    <row r="43" spans="1:25" s="5" customFormat="1" ht="12.75" x14ac:dyDescent="0.2">
      <c r="A43" s="23"/>
      <c r="B43" s="104"/>
      <c r="C43" s="104"/>
      <c r="D43" s="104"/>
      <c r="E43" s="104"/>
      <c r="F43" s="104"/>
      <c r="G43" s="104"/>
      <c r="H43" s="104"/>
      <c r="I43" s="104"/>
      <c r="J43" s="104"/>
      <c r="K43" s="23"/>
      <c r="M43" s="63"/>
      <c r="N43" s="63"/>
      <c r="O43" s="63"/>
      <c r="P43" s="63"/>
      <c r="Q43" s="63"/>
      <c r="R43" s="64"/>
      <c r="S43" s="64"/>
      <c r="T43" s="60"/>
      <c r="U43" s="60"/>
      <c r="V43" s="60"/>
      <c r="W43" s="60"/>
      <c r="X43" s="60"/>
      <c r="Y43" s="60"/>
    </row>
    <row r="44" spans="1:25" s="5" customFormat="1" ht="12.75" x14ac:dyDescent="0.2">
      <c r="A44" s="23"/>
      <c r="B44" s="69"/>
      <c r="C44" s="69"/>
      <c r="D44" s="69"/>
      <c r="E44" s="69"/>
      <c r="F44" s="69"/>
      <c r="G44" s="69"/>
      <c r="H44" s="69"/>
      <c r="I44" s="69"/>
      <c r="J44" s="69"/>
      <c r="K44" s="23"/>
      <c r="M44" s="63"/>
      <c r="N44" s="63"/>
      <c r="O44" s="63"/>
      <c r="P44" s="63"/>
      <c r="Q44" s="63"/>
      <c r="R44" s="64"/>
      <c r="S44" s="64"/>
      <c r="T44" s="60"/>
      <c r="U44" s="60"/>
      <c r="V44" s="60"/>
      <c r="W44" s="60"/>
      <c r="X44" s="60"/>
      <c r="Y44" s="60"/>
    </row>
    <row r="45" spans="1:25" s="5" customFormat="1" ht="12.75" customHeight="1" x14ac:dyDescent="0.2">
      <c r="A45" s="23"/>
      <c r="B45" s="104" t="s">
        <v>35</v>
      </c>
      <c r="C45" s="104"/>
      <c r="D45" s="104"/>
      <c r="E45" s="104"/>
      <c r="F45" s="104"/>
      <c r="G45" s="104"/>
      <c r="H45" s="104"/>
      <c r="I45" s="104"/>
      <c r="J45" s="104"/>
      <c r="K45" s="23"/>
      <c r="M45" s="63"/>
      <c r="N45" s="63"/>
      <c r="O45" s="63"/>
      <c r="P45" s="63"/>
      <c r="Q45" s="63"/>
      <c r="R45" s="64"/>
      <c r="S45" s="64"/>
      <c r="T45" s="60"/>
      <c r="U45" s="60"/>
      <c r="V45" s="60"/>
      <c r="W45" s="60"/>
      <c r="X45" s="60"/>
      <c r="Y45" s="60"/>
    </row>
    <row r="46" spans="1:25" s="5" customFormat="1" ht="12.75" x14ac:dyDescent="0.2">
      <c r="A46" s="23"/>
      <c r="B46" s="104"/>
      <c r="C46" s="104"/>
      <c r="D46" s="104"/>
      <c r="E46" s="104"/>
      <c r="F46" s="104"/>
      <c r="G46" s="104"/>
      <c r="H46" s="104"/>
      <c r="I46" s="104"/>
      <c r="J46" s="104"/>
      <c r="K46" s="23"/>
      <c r="M46" s="63"/>
      <c r="N46" s="63"/>
      <c r="O46" s="63"/>
      <c r="P46" s="63"/>
      <c r="Q46" s="63"/>
      <c r="R46" s="64"/>
      <c r="S46" s="64"/>
      <c r="T46" s="60"/>
      <c r="U46" s="60"/>
      <c r="V46" s="60"/>
      <c r="W46" s="60"/>
      <c r="X46" s="60"/>
      <c r="Y46" s="60"/>
    </row>
    <row r="47" spans="1:25" s="5" customFormat="1" ht="12.75" x14ac:dyDescent="0.2">
      <c r="A47" s="23"/>
      <c r="B47" s="104"/>
      <c r="C47" s="104"/>
      <c r="D47" s="104"/>
      <c r="E47" s="104"/>
      <c r="F47" s="104"/>
      <c r="G47" s="104"/>
      <c r="H47" s="104"/>
      <c r="I47" s="104"/>
      <c r="J47" s="104"/>
      <c r="K47" s="23"/>
      <c r="M47" s="63"/>
      <c r="N47" s="63"/>
      <c r="O47" s="63"/>
      <c r="P47" s="63"/>
      <c r="Q47" s="63"/>
      <c r="R47" s="64"/>
      <c r="S47" s="64"/>
      <c r="T47" s="60"/>
      <c r="U47" s="60"/>
      <c r="V47" s="60"/>
      <c r="W47" s="60"/>
      <c r="X47" s="60"/>
      <c r="Y47" s="60"/>
    </row>
    <row r="48" spans="1:25" s="5" customFormat="1" ht="12.75" customHeight="1" x14ac:dyDescent="0.2">
      <c r="A48" s="23"/>
      <c r="B48" s="104"/>
      <c r="C48" s="104"/>
      <c r="D48" s="104"/>
      <c r="E48" s="104"/>
      <c r="F48" s="104"/>
      <c r="G48" s="104"/>
      <c r="H48" s="104"/>
      <c r="I48" s="104"/>
      <c r="J48" s="104"/>
      <c r="K48" s="23"/>
      <c r="M48" s="63"/>
      <c r="N48" s="63"/>
      <c r="O48" s="63"/>
      <c r="P48" s="63"/>
      <c r="Q48" s="63"/>
      <c r="R48" s="64"/>
      <c r="S48" s="64"/>
      <c r="T48" s="60"/>
      <c r="U48" s="60"/>
      <c r="V48" s="60"/>
      <c r="W48" s="60"/>
      <c r="X48" s="60"/>
      <c r="Y48" s="60"/>
    </row>
    <row r="49" spans="1:25" s="5" customFormat="1" ht="12.75" x14ac:dyDescent="0.2">
      <c r="A49" s="23"/>
      <c r="B49" s="23" t="s">
        <v>42</v>
      </c>
      <c r="C49" s="23"/>
      <c r="D49" s="23"/>
      <c r="E49" s="23"/>
      <c r="F49" s="23"/>
      <c r="G49" s="23"/>
      <c r="H49" s="23"/>
      <c r="I49" s="23"/>
      <c r="J49" s="23"/>
      <c r="K49" s="23"/>
      <c r="M49" s="63"/>
      <c r="N49" s="63"/>
      <c r="O49" s="63"/>
      <c r="P49" s="63"/>
      <c r="Q49" s="63"/>
      <c r="R49" s="64"/>
      <c r="S49" s="64"/>
      <c r="T49" s="60"/>
      <c r="U49" s="60"/>
      <c r="V49" s="60"/>
      <c r="W49" s="60"/>
      <c r="X49" s="60"/>
      <c r="Y49" s="60"/>
    </row>
    <row r="50" spans="1:25" s="5" customFormat="1" ht="12.75" x14ac:dyDescent="0.2">
      <c r="A50" s="23"/>
      <c r="B50" s="23"/>
      <c r="C50" s="23"/>
      <c r="D50" s="23"/>
      <c r="F50" s="86" t="s">
        <v>47</v>
      </c>
      <c r="G50" s="68"/>
      <c r="H50" s="23"/>
      <c r="I50" s="23"/>
      <c r="J50" s="23"/>
      <c r="K50" s="23"/>
      <c r="M50" s="63"/>
      <c r="N50" s="63"/>
      <c r="O50" s="63"/>
      <c r="P50" s="63"/>
      <c r="Q50" s="63"/>
      <c r="R50" s="64"/>
      <c r="S50" s="64"/>
      <c r="T50" s="60"/>
      <c r="U50" s="60"/>
      <c r="V50" s="60"/>
      <c r="W50" s="60"/>
      <c r="X50" s="60"/>
      <c r="Y50" s="60"/>
    </row>
    <row r="51" spans="1:25" s="5" customFormat="1" ht="12.75" x14ac:dyDescent="0.2">
      <c r="A51" s="23"/>
      <c r="B51" s="23"/>
      <c r="C51" s="23"/>
      <c r="D51" s="23"/>
      <c r="E51" s="23"/>
      <c r="F51" s="23"/>
      <c r="G51" s="23"/>
      <c r="H51" s="23"/>
      <c r="I51" s="23"/>
      <c r="J51" s="23"/>
      <c r="K51" s="23"/>
      <c r="M51" s="63"/>
      <c r="N51" s="63"/>
      <c r="O51" s="63"/>
      <c r="P51" s="63"/>
      <c r="Q51" s="63"/>
      <c r="R51" s="64"/>
      <c r="S51" s="64"/>
      <c r="T51" s="60"/>
      <c r="U51" s="60"/>
      <c r="V51" s="60"/>
      <c r="W51" s="60"/>
      <c r="X51" s="60"/>
      <c r="Y51" s="60"/>
    </row>
    <row r="52" spans="1:25" s="5" customFormat="1" ht="12.75" customHeight="1" x14ac:dyDescent="0.2">
      <c r="A52" s="23"/>
      <c r="B52" s="24" t="s">
        <v>43</v>
      </c>
      <c r="C52" s="23"/>
      <c r="D52" s="23"/>
      <c r="E52" s="23"/>
      <c r="F52" s="23"/>
      <c r="G52" s="23"/>
      <c r="H52" s="23"/>
      <c r="I52" s="23"/>
      <c r="J52" s="23"/>
      <c r="K52" s="23"/>
      <c r="M52" s="63"/>
      <c r="N52" s="63"/>
      <c r="O52" s="63"/>
      <c r="P52" s="63"/>
      <c r="Q52" s="63"/>
      <c r="R52" s="64"/>
      <c r="S52" s="64"/>
      <c r="T52" s="60"/>
      <c r="U52" s="60"/>
      <c r="V52" s="60"/>
      <c r="W52" s="60"/>
      <c r="X52" s="60"/>
      <c r="Y52" s="60"/>
    </row>
    <row r="53" spans="1:25" s="5" customFormat="1" ht="12.75" x14ac:dyDescent="0.2">
      <c r="A53" s="23"/>
      <c r="B53" s="23"/>
      <c r="C53" s="23"/>
      <c r="D53" s="23"/>
      <c r="E53" s="23"/>
      <c r="F53" s="23"/>
      <c r="G53" s="23"/>
      <c r="H53" s="23"/>
      <c r="I53" s="23"/>
      <c r="J53" s="23"/>
      <c r="K53" s="23"/>
      <c r="M53" s="63"/>
      <c r="N53" s="63"/>
      <c r="O53" s="63"/>
      <c r="P53" s="63"/>
      <c r="Q53" s="63"/>
      <c r="R53" s="64"/>
      <c r="S53" s="64"/>
      <c r="T53" s="60"/>
      <c r="U53" s="60"/>
      <c r="V53" s="60"/>
      <c r="W53" s="60"/>
      <c r="X53" s="60"/>
      <c r="Y53" s="60"/>
    </row>
    <row r="54" spans="1:25" s="5" customFormat="1" ht="12.75" x14ac:dyDescent="0.2">
      <c r="A54" s="23"/>
      <c r="B54" s="105" t="s">
        <v>44</v>
      </c>
      <c r="C54" s="105"/>
      <c r="D54" s="105"/>
      <c r="E54" s="105"/>
      <c r="F54" s="105"/>
      <c r="G54" s="105"/>
      <c r="H54" s="105"/>
      <c r="I54" s="105"/>
      <c r="J54" s="105"/>
      <c r="K54" s="23"/>
      <c r="M54" s="63"/>
      <c r="N54" s="63"/>
      <c r="O54" s="63"/>
      <c r="P54" s="63"/>
      <c r="Q54" s="63"/>
      <c r="R54" s="64"/>
      <c r="S54" s="64"/>
      <c r="T54" s="60"/>
      <c r="U54" s="60"/>
      <c r="V54" s="60"/>
      <c r="W54" s="60"/>
      <c r="X54" s="60"/>
      <c r="Y54" s="60"/>
    </row>
    <row r="55" spans="1:25" s="5" customFormat="1" ht="12.75" x14ac:dyDescent="0.2">
      <c r="A55" s="23"/>
      <c r="B55" s="105"/>
      <c r="C55" s="105"/>
      <c r="D55" s="105"/>
      <c r="E55" s="105"/>
      <c r="F55" s="105"/>
      <c r="G55" s="105"/>
      <c r="H55" s="105"/>
      <c r="I55" s="105"/>
      <c r="J55" s="105"/>
      <c r="K55" s="23"/>
      <c r="M55" s="63"/>
      <c r="N55" s="63"/>
      <c r="O55" s="63"/>
      <c r="P55" s="63"/>
      <c r="Q55" s="63"/>
      <c r="R55" s="64"/>
      <c r="S55" s="64"/>
      <c r="T55" s="60"/>
      <c r="U55" s="60"/>
      <c r="V55" s="60"/>
      <c r="W55" s="60"/>
      <c r="X55" s="60"/>
      <c r="Y55" s="60"/>
    </row>
    <row r="56" spans="1:25" s="5" customFormat="1" ht="12.75" x14ac:dyDescent="0.2">
      <c r="A56" s="23"/>
      <c r="B56" s="105"/>
      <c r="C56" s="105"/>
      <c r="D56" s="105"/>
      <c r="E56" s="105"/>
      <c r="F56" s="105"/>
      <c r="G56" s="105"/>
      <c r="H56" s="105"/>
      <c r="I56" s="105"/>
      <c r="J56" s="105"/>
      <c r="K56" s="23"/>
      <c r="M56" s="63"/>
      <c r="N56" s="63"/>
      <c r="O56"/>
      <c r="P56" s="63"/>
      <c r="Q56" s="63"/>
      <c r="R56" s="64"/>
      <c r="S56" s="64"/>
      <c r="T56" s="60"/>
      <c r="U56" s="60"/>
      <c r="V56" s="60"/>
      <c r="W56" s="60"/>
      <c r="X56" s="60"/>
      <c r="Y56" s="60"/>
    </row>
    <row r="57" spans="1:25" s="5" customFormat="1" ht="12.75" x14ac:dyDescent="0.2">
      <c r="A57" s="23"/>
      <c r="B57" s="23"/>
      <c r="C57" s="23"/>
      <c r="D57" s="23"/>
      <c r="F57" s="68"/>
      <c r="G57" s="23"/>
      <c r="H57" s="23"/>
      <c r="I57" s="23"/>
      <c r="J57" s="23"/>
      <c r="K57" s="23"/>
      <c r="M57" s="63"/>
      <c r="N57" s="63"/>
      <c r="O57" s="63"/>
      <c r="P57" s="63"/>
      <c r="Q57" s="63"/>
      <c r="R57" s="64"/>
      <c r="S57" s="64"/>
      <c r="T57" s="60"/>
      <c r="U57" s="60"/>
      <c r="V57" s="60"/>
      <c r="W57" s="60"/>
      <c r="X57" s="60"/>
      <c r="Y57" s="60"/>
    </row>
    <row r="58" spans="1:25" s="5" customFormat="1" ht="12.75" x14ac:dyDescent="0.2">
      <c r="A58" s="23"/>
      <c r="B58" s="23"/>
      <c r="C58" s="23"/>
      <c r="D58" s="23"/>
      <c r="E58" s="23"/>
      <c r="F58" s="23"/>
      <c r="G58" s="23"/>
      <c r="H58" s="23"/>
      <c r="I58" s="23"/>
      <c r="J58" s="23"/>
      <c r="K58" s="23"/>
      <c r="M58" s="63"/>
      <c r="N58" s="63"/>
      <c r="O58" s="63"/>
      <c r="P58" s="63"/>
      <c r="Q58" s="63"/>
      <c r="R58" s="64"/>
      <c r="S58" s="64"/>
      <c r="T58" s="60"/>
      <c r="U58" s="60"/>
      <c r="V58" s="60"/>
      <c r="W58" s="60"/>
      <c r="X58" s="60"/>
      <c r="Y58" s="60"/>
    </row>
    <row r="59" spans="1:25" s="5" customFormat="1" ht="12.75" x14ac:dyDescent="0.2">
      <c r="K59" s="23"/>
      <c r="M59" s="63"/>
      <c r="N59" s="63"/>
      <c r="O59" s="87"/>
      <c r="P59" s="63"/>
      <c r="Q59" s="63"/>
      <c r="R59" s="64"/>
      <c r="S59" s="64"/>
      <c r="T59" s="60"/>
      <c r="U59" s="60"/>
      <c r="V59" s="60"/>
      <c r="W59" s="60"/>
      <c r="X59" s="60"/>
      <c r="Y59" s="60"/>
    </row>
    <row r="60" spans="1:25" s="5" customFormat="1" ht="12.75" x14ac:dyDescent="0.2">
      <c r="A60" s="23"/>
      <c r="B60" s="23" t="s">
        <v>45</v>
      </c>
      <c r="C60" s="23"/>
      <c r="D60" s="23"/>
      <c r="E60" s="23"/>
      <c r="F60" s="23"/>
      <c r="G60" s="23"/>
      <c r="H60" s="23"/>
      <c r="I60" s="23"/>
      <c r="J60" s="23"/>
      <c r="K60" s="23"/>
      <c r="M60" s="63"/>
      <c r="N60" s="63"/>
      <c r="O60" s="63"/>
      <c r="P60" s="63"/>
      <c r="Q60" s="63"/>
      <c r="R60" s="64"/>
      <c r="S60" s="64"/>
      <c r="T60" s="60"/>
      <c r="U60" s="60"/>
      <c r="V60" s="60"/>
      <c r="W60" s="60"/>
      <c r="X60" s="60"/>
      <c r="Y60" s="60"/>
    </row>
    <row r="61" spans="1:25" s="5" customFormat="1" ht="12.75" x14ac:dyDescent="0.2">
      <c r="A61" s="23"/>
      <c r="C61" s="23"/>
      <c r="D61" s="23"/>
      <c r="F61" s="86" t="s">
        <v>46</v>
      </c>
      <c r="G61" s="55"/>
      <c r="H61" s="23"/>
      <c r="I61" s="23"/>
      <c r="J61" s="23"/>
      <c r="K61" s="23"/>
      <c r="M61" s="63"/>
      <c r="N61" s="63"/>
      <c r="O61" s="63"/>
      <c r="P61" s="63"/>
      <c r="Q61" s="63"/>
      <c r="R61" s="64"/>
      <c r="S61" s="64"/>
      <c r="T61" s="60"/>
      <c r="U61" s="60"/>
      <c r="V61" s="60"/>
      <c r="W61" s="60"/>
      <c r="X61" s="60"/>
      <c r="Y61" s="60"/>
    </row>
    <row r="62" spans="1:25" s="5" customFormat="1" ht="12.75" x14ac:dyDescent="0.2">
      <c r="A62" s="23"/>
      <c r="B62" s="23"/>
      <c r="C62" s="23"/>
      <c r="D62" s="23"/>
      <c r="E62" s="23"/>
      <c r="F62" s="23"/>
      <c r="G62" s="23"/>
      <c r="H62" s="23"/>
      <c r="I62" s="23"/>
      <c r="J62" s="23"/>
      <c r="K62" s="23"/>
      <c r="M62" s="63"/>
      <c r="N62" s="63"/>
      <c r="O62" s="63"/>
      <c r="P62" s="63"/>
      <c r="Q62" s="63"/>
      <c r="R62" s="64"/>
      <c r="S62" s="64"/>
      <c r="T62" s="60"/>
      <c r="U62" s="60"/>
      <c r="V62" s="60"/>
      <c r="W62" s="60"/>
      <c r="X62" s="60"/>
      <c r="Y62" s="6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topLeftCell="A3" zoomScale="115" zoomScaleNormal="100" zoomScaleSheetLayoutView="115" workbookViewId="0">
      <selection activeCell="A3" sqref="A3"/>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50</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49</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51</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AA-SM-002-020</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0"/>
      <c r="B12" s="21" t="str">
        <f>$G$4</f>
        <v>TORSION - REGULAR SECTIONS - CIRCULAR SECTION WITH ONE SIDE FLATTENED</v>
      </c>
      <c r="C12" s="71"/>
      <c r="D12" s="71"/>
      <c r="E12" s="72"/>
      <c r="F12" s="71"/>
      <c r="G12" s="71"/>
      <c r="H12" s="71"/>
      <c r="I12" s="71"/>
      <c r="J12" s="71"/>
      <c r="K12" s="71"/>
      <c r="L12" s="30"/>
      <c r="M12" s="37"/>
      <c r="N12" s="38"/>
      <c r="O12" s="38"/>
      <c r="P12" s="38"/>
      <c r="Q12" s="38"/>
      <c r="R12" s="37"/>
      <c r="S12" s="37"/>
      <c r="T12" s="39"/>
    </row>
    <row r="13" spans="1:35" s="26" customFormat="1" ht="12.75" x14ac:dyDescent="0.2">
      <c r="A13" s="28"/>
      <c r="B13" s="107" t="s">
        <v>52</v>
      </c>
      <c r="C13" s="107"/>
      <c r="D13" s="107"/>
      <c r="E13" s="28"/>
      <c r="F13" s="28"/>
      <c r="G13" s="28"/>
      <c r="H13" s="28"/>
      <c r="I13" s="28"/>
      <c r="J13" s="28"/>
      <c r="L13" s="29"/>
      <c r="M13" s="27"/>
      <c r="N13" s="27"/>
      <c r="O13" s="27"/>
      <c r="P13" s="27"/>
      <c r="Q13" s="27"/>
      <c r="R13" s="27"/>
      <c r="S13" s="27"/>
      <c r="T13" s="27"/>
    </row>
    <row r="14" spans="1:35" s="26" customFormat="1" ht="12.75" x14ac:dyDescent="0.2">
      <c r="A14" s="108"/>
      <c r="B14" s="109" t="s">
        <v>53</v>
      </c>
      <c r="C14" s="109"/>
      <c r="D14" s="109"/>
      <c r="E14" s="109"/>
      <c r="F14" s="109"/>
      <c r="G14" s="109"/>
      <c r="H14" s="109"/>
      <c r="I14" s="109"/>
      <c r="J14" s="109"/>
      <c r="K14" s="73"/>
      <c r="M14" s="27"/>
      <c r="N14" s="27"/>
      <c r="O14" s="27"/>
      <c r="P14" s="27"/>
      <c r="Q14" s="27"/>
      <c r="R14" s="27"/>
      <c r="S14" s="27"/>
      <c r="T14" s="27"/>
    </row>
    <row r="15" spans="1:35" s="26" customFormat="1" ht="12.75" x14ac:dyDescent="0.2">
      <c r="A15" s="108"/>
      <c r="B15" s="109"/>
      <c r="C15" s="109"/>
      <c r="D15" s="109"/>
      <c r="E15" s="109"/>
      <c r="F15" s="109"/>
      <c r="G15" s="109"/>
      <c r="H15" s="109"/>
      <c r="I15" s="109"/>
      <c r="J15" s="109"/>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3"/>
      <c r="B16" s="88"/>
      <c r="C16" s="92"/>
      <c r="D16" s="26"/>
      <c r="E16" s="26"/>
      <c r="F16" s="26"/>
      <c r="G16" s="75"/>
      <c r="H16" s="89"/>
      <c r="I16" s="73"/>
      <c r="J16" s="73"/>
      <c r="K16" s="73"/>
      <c r="L16" s="30"/>
      <c r="M16" s="27"/>
      <c r="N16" s="27"/>
      <c r="O16" s="27"/>
      <c r="P16" s="27"/>
      <c r="Q16" s="27"/>
      <c r="R16" s="27"/>
      <c r="S16" s="27"/>
      <c r="T16" s="27"/>
      <c r="U16" s="30"/>
      <c r="V16" s="40"/>
      <c r="W16" s="40"/>
      <c r="X16" s="30"/>
      <c r="Y16" s="5"/>
      <c r="Z16" s="18"/>
      <c r="AA16" s="45"/>
      <c r="AB16" s="45"/>
      <c r="AC16" s="5"/>
      <c r="AD16" s="5"/>
      <c r="AE16" s="5"/>
      <c r="AF16" s="5"/>
      <c r="AG16" s="5"/>
      <c r="AH16" s="5"/>
      <c r="AI16" s="5"/>
    </row>
    <row r="17" spans="1:35" s="28" customFormat="1" ht="12.75" x14ac:dyDescent="0.2">
      <c r="A17" s="110"/>
      <c r="B17" s="110"/>
      <c r="E17" s="110"/>
      <c r="F17" s="110"/>
      <c r="G17" s="110"/>
      <c r="H17" s="110"/>
      <c r="I17" s="110"/>
      <c r="J17" s="110"/>
      <c r="K17" s="110"/>
      <c r="L17" s="30"/>
      <c r="M17" s="27"/>
      <c r="N17" s="27"/>
      <c r="O17" s="27"/>
      <c r="P17" s="27"/>
      <c r="Q17" s="27"/>
      <c r="R17" s="27"/>
      <c r="S17" s="27"/>
      <c r="T17" s="27"/>
      <c r="U17" s="30"/>
      <c r="V17" s="40"/>
      <c r="W17" s="40"/>
      <c r="X17" s="30"/>
      <c r="Y17" s="5"/>
      <c r="Z17" s="45"/>
      <c r="AA17" s="29"/>
      <c r="AB17" s="31"/>
      <c r="AC17" s="5"/>
      <c r="AD17" s="5"/>
      <c r="AE17" s="5"/>
      <c r="AF17" s="5"/>
      <c r="AG17" s="5"/>
      <c r="AH17" s="5"/>
      <c r="AI17" s="5"/>
    </row>
    <row r="18" spans="1:35" s="28" customFormat="1" ht="12.75" x14ac:dyDescent="0.2">
      <c r="A18" s="110"/>
      <c r="B18" s="110"/>
      <c r="E18" s="111" t="s">
        <v>54</v>
      </c>
      <c r="F18" s="112">
        <v>10000</v>
      </c>
      <c r="G18" s="113" t="s">
        <v>55</v>
      </c>
      <c r="I18" s="111"/>
      <c r="J18" s="111"/>
      <c r="K18" s="110"/>
      <c r="L18" s="30"/>
      <c r="M18" s="27"/>
      <c r="N18" s="27"/>
      <c r="O18" s="27"/>
      <c r="P18" s="27"/>
      <c r="Q18" s="27"/>
      <c r="R18" s="27"/>
      <c r="S18" s="27"/>
      <c r="T18" s="27"/>
      <c r="U18" s="30"/>
      <c r="V18" s="40"/>
      <c r="W18" s="40"/>
      <c r="X18" s="30"/>
      <c r="Y18" s="5"/>
      <c r="Z18" s="45"/>
      <c r="AA18" s="29"/>
      <c r="AB18" s="31"/>
      <c r="AC18" s="46"/>
      <c r="AD18" s="5"/>
      <c r="AE18" s="47"/>
      <c r="AF18" s="46"/>
      <c r="AG18" s="46"/>
      <c r="AH18" s="46"/>
      <c r="AI18" s="5"/>
    </row>
    <row r="19" spans="1:35" s="28" customFormat="1" ht="12.75" x14ac:dyDescent="0.2">
      <c r="A19" s="110"/>
      <c r="B19" s="110"/>
      <c r="E19" s="111" t="s">
        <v>58</v>
      </c>
      <c r="F19" s="116">
        <v>0.75</v>
      </c>
      <c r="G19" s="113" t="s">
        <v>57</v>
      </c>
      <c r="I19" s="110"/>
      <c r="J19" s="110"/>
      <c r="K19" s="110"/>
      <c r="L19" s="30"/>
      <c r="M19" s="27"/>
      <c r="N19" s="27"/>
      <c r="O19" s="27"/>
      <c r="P19" s="27"/>
      <c r="Q19" s="27"/>
      <c r="R19" s="27"/>
      <c r="S19" s="27"/>
      <c r="T19" s="27"/>
      <c r="U19" s="30"/>
      <c r="V19" s="40"/>
      <c r="W19" s="40"/>
      <c r="X19" s="30"/>
      <c r="Y19" s="23"/>
      <c r="Z19" s="45"/>
      <c r="AA19" s="29"/>
      <c r="AB19" s="31"/>
      <c r="AC19" s="46"/>
      <c r="AD19" s="46"/>
      <c r="AE19" s="46"/>
      <c r="AF19" s="46"/>
      <c r="AG19" s="46"/>
      <c r="AH19" s="46"/>
      <c r="AI19" s="23"/>
    </row>
    <row r="20" spans="1:35" s="28" customFormat="1" ht="12.75" x14ac:dyDescent="0.2">
      <c r="A20" s="110"/>
      <c r="B20" s="110"/>
      <c r="E20" s="111" t="s">
        <v>61</v>
      </c>
      <c r="F20" s="116">
        <v>52</v>
      </c>
      <c r="G20" s="113" t="s">
        <v>62</v>
      </c>
      <c r="H20" s="110"/>
      <c r="I20" s="110"/>
      <c r="J20" s="110"/>
      <c r="K20" s="110"/>
      <c r="L20" s="30"/>
      <c r="M20" s="27"/>
      <c r="N20" s="27"/>
      <c r="O20" s="27"/>
      <c r="P20" s="27"/>
      <c r="Q20" s="27"/>
      <c r="R20" s="27"/>
      <c r="S20" s="27"/>
      <c r="T20" s="27"/>
      <c r="U20" s="30"/>
      <c r="V20" s="40"/>
      <c r="W20" s="40"/>
      <c r="X20" s="30"/>
      <c r="Y20" s="23"/>
      <c r="Z20" s="49"/>
      <c r="AA20" s="29"/>
      <c r="AB20" s="31"/>
      <c r="AC20" s="50"/>
      <c r="AD20" s="50"/>
      <c r="AE20" s="50"/>
      <c r="AF20" s="50"/>
      <c r="AG20" s="50"/>
      <c r="AH20" s="50"/>
      <c r="AI20" s="23"/>
    </row>
    <row r="21" spans="1:35" s="28" customFormat="1" ht="12.75" x14ac:dyDescent="0.2">
      <c r="A21" s="110"/>
      <c r="B21" s="110"/>
      <c r="E21" s="111" t="s">
        <v>56</v>
      </c>
      <c r="F21" s="114">
        <v>6</v>
      </c>
      <c r="G21" s="115" t="s">
        <v>57</v>
      </c>
      <c r="H21" s="111"/>
      <c r="I21" s="111"/>
      <c r="J21" s="111"/>
      <c r="K21" s="110"/>
      <c r="L21" s="30"/>
      <c r="M21" s="27"/>
      <c r="N21" s="27"/>
      <c r="O21" s="27"/>
      <c r="P21" s="27"/>
      <c r="Q21" s="27"/>
      <c r="R21" s="27"/>
      <c r="S21" s="27"/>
      <c r="T21" s="27"/>
      <c r="U21" s="30"/>
      <c r="V21" s="40"/>
      <c r="W21" s="40"/>
      <c r="X21" s="30"/>
      <c r="Y21" s="5"/>
      <c r="Z21" s="45"/>
      <c r="AA21" s="18"/>
      <c r="AB21" s="42"/>
      <c r="AC21" s="5"/>
      <c r="AD21" s="5"/>
      <c r="AE21" s="5"/>
      <c r="AF21" s="5"/>
      <c r="AG21" s="5"/>
      <c r="AH21" s="5"/>
      <c r="AI21" s="5"/>
    </row>
    <row r="22" spans="1:35" s="28" customFormat="1" ht="12.75" x14ac:dyDescent="0.2">
      <c r="A22" s="110"/>
      <c r="B22" s="110"/>
      <c r="E22" s="111" t="s">
        <v>59</v>
      </c>
      <c r="F22" s="117">
        <v>3900000</v>
      </c>
      <c r="G22" s="118" t="s">
        <v>60</v>
      </c>
      <c r="H22" s="119"/>
      <c r="I22" s="119"/>
      <c r="J22" s="119"/>
      <c r="K22" s="110"/>
      <c r="L22" s="30"/>
      <c r="M22" s="27"/>
      <c r="N22" s="27"/>
      <c r="O22" s="27"/>
      <c r="P22" s="27"/>
      <c r="Q22" s="27"/>
      <c r="R22" s="27"/>
      <c r="S22" s="27"/>
      <c r="T22" s="27"/>
      <c r="U22" s="30"/>
      <c r="V22" s="40"/>
      <c r="W22" s="40"/>
      <c r="X22" s="30"/>
      <c r="Y22" s="23"/>
      <c r="Z22" s="5"/>
      <c r="AA22" s="50"/>
      <c r="AB22" s="5"/>
      <c r="AC22" s="5"/>
      <c r="AD22" s="5"/>
      <c r="AE22" s="5"/>
      <c r="AF22" s="5"/>
      <c r="AG22" s="5"/>
      <c r="AH22" s="50"/>
      <c r="AI22" s="5"/>
    </row>
    <row r="23" spans="1:35" s="28" customFormat="1" ht="12.75" x14ac:dyDescent="0.2">
      <c r="A23" s="56"/>
      <c r="B23" s="56"/>
      <c r="G23" s="111"/>
      <c r="H23" s="119"/>
      <c r="I23" s="119"/>
      <c r="J23" s="119"/>
      <c r="K23" s="110"/>
      <c r="L23" s="30"/>
      <c r="M23" s="27"/>
      <c r="N23" s="27"/>
      <c r="O23" s="27"/>
      <c r="P23" s="27"/>
      <c r="Q23" s="27"/>
      <c r="R23" s="27"/>
      <c r="S23" s="27"/>
      <c r="T23" s="27"/>
      <c r="U23" s="30"/>
      <c r="V23" s="40"/>
      <c r="W23" s="40"/>
      <c r="X23" s="30"/>
      <c r="Y23" s="5"/>
      <c r="Z23" s="5"/>
      <c r="AA23" s="18"/>
      <c r="AB23" s="18"/>
      <c r="AC23" s="18"/>
      <c r="AD23" s="18"/>
      <c r="AE23" s="18"/>
      <c r="AF23" s="18"/>
      <c r="AG23" s="18"/>
      <c r="AH23" s="50"/>
      <c r="AI23" s="5"/>
    </row>
    <row r="24" spans="1:35" s="28" customFormat="1" ht="12.75" x14ac:dyDescent="0.2">
      <c r="A24" s="56"/>
      <c r="B24" s="110"/>
      <c r="K24" s="110"/>
      <c r="L24" s="30"/>
      <c r="M24" s="27"/>
      <c r="N24" s="27"/>
      <c r="O24" s="27"/>
      <c r="P24" s="27"/>
      <c r="Q24" s="27"/>
      <c r="R24" s="27"/>
      <c r="S24" s="27"/>
      <c r="T24" s="27"/>
      <c r="U24" s="30"/>
      <c r="V24" s="40"/>
      <c r="W24" s="40"/>
      <c r="X24" s="30"/>
      <c r="Y24" s="5"/>
      <c r="Z24" s="5"/>
      <c r="AA24" s="51"/>
      <c r="AB24" s="18"/>
      <c r="AC24" s="18"/>
      <c r="AD24" s="18"/>
      <c r="AE24" s="18"/>
      <c r="AF24" s="18"/>
      <c r="AG24" s="18"/>
      <c r="AH24" s="50"/>
      <c r="AI24" s="5"/>
    </row>
    <row r="25" spans="1:35" s="28" customFormat="1" ht="12.75" x14ac:dyDescent="0.2">
      <c r="A25" s="56"/>
      <c r="K25" s="110"/>
      <c r="L25" s="30"/>
      <c r="M25" s="27"/>
      <c r="N25" s="27"/>
      <c r="O25" s="27"/>
      <c r="P25" s="27"/>
      <c r="Q25" s="27"/>
      <c r="R25" s="27"/>
      <c r="S25" s="27"/>
      <c r="T25" s="27"/>
      <c r="U25" s="30"/>
      <c r="V25" s="40"/>
      <c r="W25" s="40"/>
      <c r="X25" s="30"/>
      <c r="Y25" s="5"/>
      <c r="Z25" s="5"/>
      <c r="AA25" s="51"/>
      <c r="AB25" s="18"/>
      <c r="AC25" s="18"/>
      <c r="AD25" s="18"/>
      <c r="AE25" s="18"/>
      <c r="AF25" s="18"/>
      <c r="AG25" s="18"/>
      <c r="AH25" s="5"/>
      <c r="AI25" s="5"/>
    </row>
    <row r="26" spans="1:35" s="28" customFormat="1" ht="12.75" x14ac:dyDescent="0.2">
      <c r="A26" s="56"/>
      <c r="B26" s="110"/>
      <c r="K26" s="113"/>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5" x14ac:dyDescent="0.2">
      <c r="C27" s="121" t="s">
        <v>66</v>
      </c>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56"/>
      <c r="B28" s="56"/>
      <c r="K28" s="113"/>
      <c r="L28" s="30"/>
      <c r="M28" s="27"/>
      <c r="N28" s="27"/>
      <c r="O28" s="27"/>
      <c r="P28" s="27"/>
      <c r="Q28" s="27"/>
      <c r="R28" s="27"/>
      <c r="S28" s="27"/>
      <c r="T28" s="27"/>
      <c r="U28" s="30"/>
      <c r="V28" s="40"/>
      <c r="W28" s="40"/>
      <c r="X28" s="30"/>
      <c r="Y28" s="23"/>
      <c r="Z28" s="5"/>
      <c r="AA28" s="5"/>
      <c r="AB28" s="5"/>
      <c r="AC28" s="50"/>
      <c r="AD28" s="50"/>
      <c r="AE28" s="50"/>
      <c r="AF28" s="50"/>
      <c r="AG28" s="50"/>
      <c r="AH28" s="50"/>
      <c r="AI28" s="23"/>
    </row>
    <row r="29" spans="1:35" s="28" customFormat="1" ht="12.75" x14ac:dyDescent="0.2">
      <c r="B29" s="111" t="s">
        <v>63</v>
      </c>
      <c r="C29" s="28" t="str">
        <f ca="1">[1]!xlv(C31)</f>
        <v>1 - COS[RADIANS[α]]</v>
      </c>
      <c r="L29" s="30"/>
      <c r="M29" s="27"/>
      <c r="N29" s="27"/>
      <c r="O29" s="27"/>
      <c r="P29" s="27"/>
      <c r="Q29" s="27"/>
      <c r="R29" s="27"/>
      <c r="S29" s="27"/>
      <c r="T29" s="27"/>
      <c r="U29" s="30"/>
      <c r="V29" s="40"/>
      <c r="W29" s="40"/>
      <c r="X29" s="30"/>
      <c r="Y29" s="18"/>
      <c r="Z29" s="18"/>
      <c r="AA29" s="18"/>
      <c r="AB29" s="18"/>
      <c r="AC29" s="18"/>
      <c r="AD29" s="18"/>
      <c r="AE29" s="44"/>
      <c r="AF29" s="44"/>
      <c r="AG29" s="44"/>
      <c r="AH29" s="44"/>
      <c r="AI29" s="43"/>
    </row>
    <row r="30" spans="1:35" s="28" customFormat="1" ht="12.75" x14ac:dyDescent="0.2">
      <c r="A30" s="56"/>
      <c r="B30" s="111" t="s">
        <v>64</v>
      </c>
      <c r="C30" s="28" t="str">
        <f>[1]!xln(C31)</f>
        <v>1 - COS[RADIANS[52]]</v>
      </c>
      <c r="K30" s="110"/>
      <c r="L30" s="30"/>
      <c r="M30" s="27"/>
      <c r="N30" s="27"/>
      <c r="O30" s="27"/>
      <c r="P30" s="27"/>
      <c r="Q30" s="27"/>
      <c r="R30" s="27"/>
      <c r="S30" s="27"/>
      <c r="T30" s="27"/>
      <c r="U30" s="30"/>
      <c r="V30" s="40"/>
      <c r="W30" s="40"/>
      <c r="X30" s="30"/>
      <c r="Y30" s="18"/>
      <c r="Z30" s="18"/>
      <c r="AA30" s="18"/>
      <c r="AB30" s="18"/>
      <c r="AC30" s="18"/>
      <c r="AD30" s="18"/>
      <c r="AE30" s="44"/>
      <c r="AF30" s="44"/>
      <c r="AG30" s="44"/>
      <c r="AH30" s="44"/>
      <c r="AI30" s="43"/>
    </row>
    <row r="31" spans="1:35" s="28" customFormat="1" ht="12.75" x14ac:dyDescent="0.2">
      <c r="A31" s="56"/>
      <c r="B31" s="111" t="s">
        <v>63</v>
      </c>
      <c r="C31" s="120">
        <f>1-COS(RADIANS(F20))</f>
        <v>0.38433852467434171</v>
      </c>
      <c r="D31" s="113"/>
      <c r="E31" s="110"/>
      <c r="J31" s="110"/>
      <c r="K31" s="110"/>
      <c r="L31" s="30"/>
      <c r="M31" s="27"/>
      <c r="N31" s="27"/>
      <c r="O31" s="27"/>
      <c r="P31" s="27"/>
      <c r="Q31" s="27"/>
      <c r="R31" s="27"/>
      <c r="S31" s="27"/>
      <c r="T31" s="27"/>
      <c r="U31" s="30"/>
      <c r="V31" s="40"/>
      <c r="W31" s="40"/>
      <c r="X31" s="30"/>
      <c r="Y31" s="18"/>
      <c r="Z31" s="18"/>
      <c r="AA31" s="18"/>
      <c r="AB31" s="18"/>
      <c r="AC31" s="18"/>
      <c r="AD31" s="5"/>
      <c r="AE31" s="44"/>
      <c r="AF31" s="44"/>
      <c r="AG31" s="44"/>
      <c r="AH31" s="44"/>
      <c r="AI31" s="43"/>
    </row>
    <row r="32" spans="1:35" s="28" customFormat="1" ht="12.75" x14ac:dyDescent="0.2">
      <c r="A32" s="110"/>
      <c r="J32" s="113"/>
      <c r="K32" s="119"/>
      <c r="L32" s="30"/>
      <c r="M32" s="27"/>
      <c r="N32" s="27"/>
      <c r="O32" s="27"/>
      <c r="P32" s="27"/>
      <c r="Q32" s="27"/>
      <c r="R32" s="27"/>
      <c r="S32" s="27"/>
      <c r="T32" s="27"/>
      <c r="U32" s="30"/>
      <c r="V32" s="40"/>
      <c r="W32" s="40"/>
      <c r="X32" s="30"/>
      <c r="Y32" s="18"/>
      <c r="Z32" s="18"/>
      <c r="AA32" s="18"/>
      <c r="AB32" s="18"/>
      <c r="AC32" s="18"/>
      <c r="AD32" s="5"/>
      <c r="AE32" s="44"/>
      <c r="AF32" s="44"/>
      <c r="AG32" s="44"/>
      <c r="AH32" s="44"/>
      <c r="AI32" s="43"/>
    </row>
    <row r="33" spans="1:35" s="28" customFormat="1" ht="12.75" x14ac:dyDescent="0.2">
      <c r="A33" s="110"/>
      <c r="B33" s="111" t="s">
        <v>65</v>
      </c>
      <c r="C33" s="28" t="str">
        <f ca="1">[1]!xlv(C35)</f>
        <v>1.57 - 0.0666 × z - 5.24 × z² + 8.32 × z³ - 6.15 × z⁴ + 1.86 × z⁵</v>
      </c>
      <c r="D33" s="110"/>
      <c r="E33" s="110"/>
      <c r="F33" s="119"/>
      <c r="G33" s="111"/>
      <c r="H33" s="111"/>
      <c r="I33" s="111"/>
      <c r="J33" s="113"/>
      <c r="K33" s="119"/>
      <c r="L33" s="30"/>
      <c r="M33" s="27"/>
      <c r="N33" s="27"/>
      <c r="O33" s="27"/>
      <c r="P33" s="27"/>
      <c r="Q33" s="27"/>
      <c r="R33" s="27"/>
      <c r="S33" s="27"/>
      <c r="T33" s="27"/>
      <c r="U33" s="30"/>
      <c r="V33" s="40"/>
      <c r="W33" s="40"/>
      <c r="X33" s="30"/>
      <c r="Y33" s="18"/>
      <c r="Z33" s="18"/>
      <c r="AA33" s="18"/>
      <c r="AB33" s="18"/>
      <c r="AC33" s="18"/>
      <c r="AD33" s="5"/>
      <c r="AE33" s="41"/>
      <c r="AF33" s="41"/>
      <c r="AG33" s="41"/>
      <c r="AH33" s="41"/>
      <c r="AI33" s="41"/>
    </row>
    <row r="34" spans="1:35" s="28" customFormat="1" ht="12.75" customHeight="1" x14ac:dyDescent="0.2">
      <c r="A34" s="77"/>
      <c r="B34" s="111" t="s">
        <v>65</v>
      </c>
      <c r="C34" s="127" t="str">
        <f>[1]!xln(C35)</f>
        <v>1.57 - 0.0666 × 0.384 - 5.24 × 0.384² + 8.32 × 0.384³ - 6.15 × 0.384⁴ + 1.86 × 0.384⁵</v>
      </c>
      <c r="D34" s="127"/>
      <c r="E34" s="127"/>
      <c r="F34" s="127"/>
      <c r="G34" s="127"/>
      <c r="H34" s="127"/>
      <c r="I34" s="127"/>
      <c r="J34" s="128"/>
      <c r="K34" s="73"/>
      <c r="L34" s="30"/>
      <c r="M34" s="27"/>
      <c r="N34" s="27"/>
      <c r="O34" s="27"/>
      <c r="P34" s="27"/>
      <c r="Q34" s="27"/>
      <c r="R34" s="27"/>
      <c r="S34" s="27"/>
      <c r="T34" s="27"/>
      <c r="U34" s="30"/>
      <c r="V34" s="40"/>
      <c r="W34" s="40"/>
      <c r="X34" s="30"/>
      <c r="Y34" s="18"/>
      <c r="Z34" s="18"/>
      <c r="AA34" s="18"/>
      <c r="AB34" s="18"/>
      <c r="AC34" s="18"/>
      <c r="AD34" s="18"/>
      <c r="AE34" s="41"/>
      <c r="AF34" s="41"/>
      <c r="AG34" s="41"/>
      <c r="AH34" s="41"/>
      <c r="AI34" s="41"/>
    </row>
    <row r="35" spans="1:35" s="28" customFormat="1" ht="12.75" x14ac:dyDescent="0.2">
      <c r="A35" s="77"/>
      <c r="B35" s="111" t="s">
        <v>65</v>
      </c>
      <c r="C35" s="122">
        <f>1.5708-0.0666*C31-5.2366*C31^2+8.319*C31^3-6.1538*C31^4+1.8598*C31^5</f>
        <v>1.1252880174213356</v>
      </c>
      <c r="D35" s="127"/>
      <c r="E35" s="127"/>
      <c r="F35" s="127"/>
      <c r="G35" s="127"/>
      <c r="H35" s="127"/>
      <c r="I35" s="127"/>
      <c r="J35" s="79"/>
      <c r="K35" s="73"/>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77"/>
      <c r="B36" s="79"/>
      <c r="G36" s="75"/>
      <c r="H36" s="91"/>
      <c r="I36" s="76"/>
      <c r="J36" s="76"/>
      <c r="K36" s="73"/>
      <c r="L36" s="30"/>
      <c r="M36" s="27"/>
      <c r="N36" s="27"/>
      <c r="O36" s="27"/>
      <c r="P36" s="27"/>
      <c r="Q36" s="27"/>
      <c r="R36" s="27"/>
      <c r="S36" s="27"/>
      <c r="T36" s="27"/>
      <c r="U36" s="30"/>
      <c r="V36" s="40"/>
      <c r="W36" s="40"/>
      <c r="X36" s="30"/>
      <c r="Y36" s="18"/>
      <c r="Z36" s="18"/>
      <c r="AA36" s="18"/>
      <c r="AB36" s="18"/>
      <c r="AC36" s="18"/>
      <c r="AD36" s="5"/>
      <c r="AE36" s="41"/>
      <c r="AF36" s="41"/>
      <c r="AG36" s="41"/>
      <c r="AH36" s="41"/>
      <c r="AI36" s="41"/>
    </row>
    <row r="37" spans="1:35" s="28" customFormat="1" ht="12.75" x14ac:dyDescent="0.2">
      <c r="A37" s="77"/>
      <c r="B37" s="111" t="s">
        <v>67</v>
      </c>
      <c r="C37" s="28" t="str">
        <f ca="1">[1]!xlv(C39)</f>
        <v>1 / (0.637 + 1.76 × z - 5.49 × z² + 14.1 × z³ - 14.5 × z⁴ + 6.43 × z⁵)</v>
      </c>
      <c r="D37" s="110"/>
      <c r="E37" s="110"/>
      <c r="F37" s="119"/>
      <c r="G37" s="111"/>
      <c r="H37" s="111"/>
      <c r="I37" s="111"/>
      <c r="J37" s="76"/>
      <c r="K37" s="73"/>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customHeight="1" x14ac:dyDescent="0.2">
      <c r="A38" s="77"/>
      <c r="B38" s="111" t="s">
        <v>67</v>
      </c>
      <c r="C38" s="127" t="str">
        <f>[1]!xln(C39)</f>
        <v>1 / (0.637 + 1.76 × 0.384 - 5.49 × 0.384² + 14.1 × 0.384³ - 14.5 × 0.384⁴ + 6.43 × 0.384⁵)</v>
      </c>
      <c r="D38" s="127"/>
      <c r="E38" s="127"/>
      <c r="F38" s="127"/>
      <c r="G38" s="127"/>
      <c r="H38" s="127"/>
      <c r="I38" s="127"/>
      <c r="J38" s="76"/>
      <c r="K38" s="73"/>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7"/>
      <c r="B39" s="111" t="s">
        <v>67</v>
      </c>
      <c r="C39" s="122">
        <f>1/(0.6366+1.7598*C31-5.4897*C31^2+14.062*C31^3-14.51*C31^4+6.434*C31^5)</f>
        <v>0.96363984905248856</v>
      </c>
      <c r="D39" s="127"/>
      <c r="E39" s="127"/>
      <c r="F39" s="127"/>
      <c r="G39" s="127"/>
      <c r="H39" s="127"/>
      <c r="I39" s="127"/>
      <c r="J39" s="76"/>
      <c r="K39" s="73"/>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77"/>
      <c r="B40" s="79"/>
      <c r="C40" s="77"/>
      <c r="D40" s="75"/>
      <c r="E40" s="73"/>
      <c r="F40" s="80"/>
      <c r="G40" s="75"/>
      <c r="H40" s="91"/>
      <c r="I40" s="76"/>
      <c r="J40" s="76"/>
      <c r="K40" s="73"/>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77"/>
      <c r="B41" s="28" t="s">
        <v>71</v>
      </c>
      <c r="C41" s="77"/>
      <c r="D41" s="75"/>
      <c r="E41" s="73"/>
      <c r="F41" s="80"/>
      <c r="G41" s="75"/>
      <c r="H41" s="91"/>
      <c r="I41" s="76"/>
      <c r="J41" s="76"/>
      <c r="K41" s="73"/>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7"/>
      <c r="B42" s="111" t="s">
        <v>68</v>
      </c>
      <c r="C42" s="28" t="str">
        <f ca="1">[1]!xlv(C44)</f>
        <v>k₁ × r⁴</v>
      </c>
      <c r="E42" s="113"/>
      <c r="F42" s="81"/>
      <c r="G42" s="75"/>
      <c r="H42" s="90"/>
      <c r="I42" s="73"/>
      <c r="J42" s="76"/>
      <c r="K42" s="77"/>
      <c r="L42" s="30"/>
      <c r="M42" s="27"/>
      <c r="N42" s="27"/>
      <c r="O42" s="27"/>
      <c r="P42" s="27"/>
      <c r="Q42" s="27"/>
      <c r="R42" s="27"/>
      <c r="S42" s="27"/>
      <c r="T42" s="27"/>
      <c r="U42" s="30"/>
      <c r="V42" s="40"/>
      <c r="W42" s="40"/>
      <c r="X42" s="30"/>
      <c r="Y42" s="18"/>
      <c r="Z42" s="18"/>
      <c r="AA42" s="40"/>
      <c r="AB42" s="5"/>
      <c r="AC42" s="5"/>
      <c r="AD42" s="5"/>
      <c r="AE42" s="5"/>
      <c r="AF42" s="5"/>
      <c r="AG42" s="5"/>
      <c r="AH42" s="5"/>
      <c r="AI42" s="50"/>
    </row>
    <row r="43" spans="1:35" s="28" customFormat="1" ht="12.75" x14ac:dyDescent="0.2">
      <c r="A43" s="78"/>
      <c r="B43" s="111" t="s">
        <v>68</v>
      </c>
      <c r="C43" s="28" t="str">
        <f>[1]!xln(C44)</f>
        <v>1.13 × 0.75⁴</v>
      </c>
      <c r="F43" s="78"/>
      <c r="G43" s="82"/>
      <c r="H43" s="73"/>
      <c r="I43" s="73"/>
      <c r="J43" s="73"/>
      <c r="K43" s="73"/>
      <c r="L43" s="30"/>
      <c r="M43" s="27"/>
      <c r="N43" s="27"/>
      <c r="O43" s="27"/>
      <c r="P43" s="27"/>
      <c r="Q43" s="27"/>
      <c r="R43" s="27"/>
      <c r="S43" s="27"/>
      <c r="T43" s="27"/>
      <c r="U43" s="30"/>
      <c r="V43" s="40"/>
      <c r="W43" s="40"/>
      <c r="X43" s="30"/>
      <c r="Y43" s="18"/>
      <c r="Z43" s="5"/>
      <c r="AA43" s="40"/>
      <c r="AB43" s="5"/>
      <c r="AC43" s="5"/>
      <c r="AD43" s="5"/>
      <c r="AE43" s="5"/>
      <c r="AF43" s="5"/>
      <c r="AG43" s="5"/>
      <c r="AH43" s="5"/>
      <c r="AI43" s="50"/>
    </row>
    <row r="44" spans="1:35" s="28" customFormat="1" ht="12.75" x14ac:dyDescent="0.2">
      <c r="A44" s="73"/>
      <c r="B44" s="111" t="s">
        <v>68</v>
      </c>
      <c r="C44" s="126">
        <f>C35*F19^4</f>
        <v>0.35604816176221943</v>
      </c>
      <c r="D44" s="113" t="s">
        <v>70</v>
      </c>
      <c r="F44" s="73"/>
      <c r="G44" s="83"/>
      <c r="H44" s="76"/>
      <c r="I44" s="84"/>
      <c r="J44" s="73"/>
      <c r="K44" s="73"/>
      <c r="L44" s="30"/>
      <c r="M44" s="27"/>
      <c r="N44" s="27"/>
      <c r="O44" s="27"/>
      <c r="P44" s="27"/>
      <c r="Q44" s="27"/>
      <c r="R44" s="27"/>
      <c r="S44" s="27"/>
      <c r="T44" s="27"/>
      <c r="U44" s="30"/>
      <c r="V44" s="40"/>
      <c r="W44" s="40"/>
      <c r="X44" s="30"/>
      <c r="Y44" s="18"/>
      <c r="Z44" s="5"/>
      <c r="AA44" s="40"/>
      <c r="AB44" s="5"/>
      <c r="AC44" s="5"/>
      <c r="AD44" s="5"/>
      <c r="AE44" s="5"/>
      <c r="AF44" s="5"/>
      <c r="AG44" s="5"/>
      <c r="AH44" s="5"/>
      <c r="AI44" s="5"/>
    </row>
    <row r="45" spans="1:35" s="28" customFormat="1" ht="12.75" x14ac:dyDescent="0.2">
      <c r="A45" s="73"/>
      <c r="B45" s="79"/>
      <c r="C45" s="73"/>
      <c r="D45" s="73"/>
      <c r="E45" s="73"/>
      <c r="F45" s="73"/>
      <c r="G45" s="73"/>
      <c r="H45" s="73"/>
      <c r="I45" s="73"/>
      <c r="J45" s="73"/>
      <c r="K45" s="73"/>
      <c r="L45" s="30"/>
      <c r="M45" s="27"/>
      <c r="N45" s="27"/>
      <c r="O45" s="27"/>
      <c r="P45" s="27"/>
      <c r="Q45" s="27"/>
      <c r="R45" s="27"/>
      <c r="S45" s="27"/>
      <c r="T45" s="27"/>
      <c r="U45" s="30"/>
      <c r="V45" s="40"/>
      <c r="W45" s="40"/>
      <c r="X45" s="30"/>
      <c r="Y45" s="5"/>
      <c r="Z45" s="5"/>
      <c r="AA45" s="5"/>
      <c r="AB45" s="5"/>
      <c r="AC45" s="5"/>
      <c r="AD45" s="5"/>
      <c r="AE45" s="5"/>
      <c r="AF45" s="5"/>
      <c r="AG45" s="5"/>
      <c r="AH45" s="50"/>
      <c r="AI45" s="5"/>
    </row>
    <row r="46" spans="1:35" s="28" customFormat="1" ht="12.75" x14ac:dyDescent="0.2">
      <c r="A46" s="73"/>
      <c r="B46" s="28" t="s">
        <v>72</v>
      </c>
      <c r="C46" s="75"/>
      <c r="D46" s="73"/>
      <c r="E46" s="80"/>
      <c r="F46" s="80"/>
      <c r="G46" s="73"/>
      <c r="H46" s="73"/>
      <c r="I46" s="80"/>
      <c r="J46" s="73"/>
      <c r="K46" s="73"/>
      <c r="L46" s="30"/>
      <c r="M46" s="27"/>
      <c r="N46" s="27"/>
      <c r="O46" s="27"/>
      <c r="P46" s="27"/>
      <c r="Q46" s="27"/>
      <c r="R46" s="27"/>
      <c r="S46" s="27"/>
      <c r="T46" s="27"/>
      <c r="U46" s="30"/>
      <c r="V46" s="40"/>
      <c r="W46" s="40"/>
      <c r="X46" s="30"/>
      <c r="Y46" s="18"/>
      <c r="Z46" s="5"/>
      <c r="AA46" s="53"/>
      <c r="AB46" s="5"/>
      <c r="AC46" s="5"/>
      <c r="AD46" s="5"/>
      <c r="AE46" s="5"/>
      <c r="AF46" s="5"/>
      <c r="AG46" s="5"/>
      <c r="AH46" s="5"/>
      <c r="AI46" s="5"/>
    </row>
    <row r="47" spans="1:35" s="28" customFormat="1" ht="14.25" x14ac:dyDescent="0.2">
      <c r="A47" s="73"/>
      <c r="B47" s="111" t="s">
        <v>69</v>
      </c>
      <c r="C47" s="28" t="str">
        <f ca="1">[1]!xlv(C49)</f>
        <v>T / (k₂ × r³)</v>
      </c>
      <c r="E47" s="80"/>
      <c r="F47" s="80"/>
      <c r="G47" s="73"/>
      <c r="H47" s="73"/>
      <c r="I47" s="80"/>
      <c r="J47" s="73"/>
      <c r="K47" s="73"/>
      <c r="L47" s="30"/>
      <c r="M47" s="27"/>
      <c r="N47" s="27"/>
      <c r="O47" s="27"/>
      <c r="P47" s="27"/>
      <c r="Q47" s="27"/>
      <c r="R47" s="27"/>
      <c r="S47" s="27"/>
      <c r="T47" s="27"/>
      <c r="U47" s="30"/>
      <c r="V47" s="40"/>
      <c r="W47" s="40"/>
      <c r="X47" s="30"/>
      <c r="Y47" s="51"/>
      <c r="Z47" s="5"/>
      <c r="AA47" s="41"/>
      <c r="AB47" s="5"/>
      <c r="AC47" s="5"/>
      <c r="AD47" s="5"/>
      <c r="AE47" s="5"/>
      <c r="AF47" s="5"/>
      <c r="AG47" s="5"/>
      <c r="AH47" s="5"/>
      <c r="AI47" s="5"/>
    </row>
    <row r="48" spans="1:35" s="28" customFormat="1" ht="14.25" x14ac:dyDescent="0.2">
      <c r="A48" s="73"/>
      <c r="B48" s="111" t="s">
        <v>69</v>
      </c>
      <c r="C48" s="28" t="str">
        <f>[1]!xln(C49)</f>
        <v>10000 / (0.964 × 0.75³)</v>
      </c>
      <c r="D48" s="110"/>
      <c r="E48" s="80"/>
      <c r="F48" s="80"/>
      <c r="G48" s="73"/>
      <c r="H48" s="73"/>
      <c r="I48" s="80"/>
      <c r="J48" s="73"/>
      <c r="K48" s="73"/>
      <c r="L48" s="30"/>
      <c r="M48" s="27"/>
      <c r="N48" s="27"/>
      <c r="O48" s="27"/>
      <c r="P48" s="27"/>
      <c r="Q48" s="27"/>
      <c r="R48" s="27"/>
      <c r="S48" s="27"/>
      <c r="T48" s="27"/>
      <c r="U48" s="30"/>
      <c r="V48" s="40"/>
      <c r="W48" s="40"/>
      <c r="X48" s="30"/>
      <c r="Y48" s="51"/>
      <c r="Z48" s="18"/>
      <c r="AA48" s="41"/>
      <c r="AB48" s="5"/>
      <c r="AC48" s="5"/>
      <c r="AD48" s="5"/>
      <c r="AE48" s="5"/>
      <c r="AF48" s="5"/>
      <c r="AG48" s="5"/>
      <c r="AH48" s="5"/>
      <c r="AI48" s="5"/>
    </row>
    <row r="49" spans="1:35" s="28" customFormat="1" ht="14.25" x14ac:dyDescent="0.2">
      <c r="A49" s="73"/>
      <c r="B49" s="111" t="s">
        <v>69</v>
      </c>
      <c r="C49" s="125">
        <f>F18/(C39*F19^3)</f>
        <v>24598.094118887548</v>
      </c>
      <c r="D49" s="113" t="s">
        <v>60</v>
      </c>
      <c r="E49" s="80"/>
      <c r="F49" s="80"/>
      <c r="G49" s="73"/>
      <c r="H49" s="73"/>
      <c r="I49" s="80"/>
      <c r="J49" s="73"/>
      <c r="K49" s="73"/>
      <c r="L49" s="30"/>
      <c r="M49" s="27"/>
      <c r="N49" s="27"/>
      <c r="O49" s="27"/>
      <c r="P49" s="27"/>
      <c r="Q49" s="27"/>
      <c r="R49" s="27"/>
      <c r="S49" s="27"/>
      <c r="T49" s="27"/>
      <c r="U49" s="30"/>
      <c r="V49" s="40"/>
      <c r="W49" s="40"/>
      <c r="X49" s="30"/>
      <c r="Y49" s="18"/>
      <c r="Z49" s="50"/>
      <c r="AA49" s="53"/>
      <c r="AB49" s="50"/>
      <c r="AC49" s="5"/>
      <c r="AD49" s="5"/>
      <c r="AE49" s="5"/>
      <c r="AF49" s="5"/>
      <c r="AG49" s="5"/>
      <c r="AH49" s="5"/>
      <c r="AI49" s="5"/>
    </row>
    <row r="50" spans="1:35" s="28" customFormat="1" ht="12.75" x14ac:dyDescent="0.2">
      <c r="A50" s="73"/>
      <c r="B50" s="80"/>
      <c r="C50" s="80"/>
      <c r="D50" s="74"/>
      <c r="E50" s="80"/>
      <c r="F50" s="73"/>
      <c r="G50" s="73"/>
      <c r="H50" s="80"/>
      <c r="I50" s="73"/>
      <c r="J50" s="73"/>
      <c r="K50" s="73"/>
      <c r="L50" s="30"/>
      <c r="M50" s="27"/>
      <c r="N50" s="27"/>
      <c r="O50" s="27"/>
      <c r="P50" s="27"/>
      <c r="Q50" s="27"/>
      <c r="R50" s="27"/>
      <c r="S50" s="27"/>
      <c r="T50" s="27"/>
      <c r="U50" s="30"/>
      <c r="V50" s="40"/>
      <c r="W50" s="40"/>
      <c r="X50" s="30"/>
      <c r="Y50" s="18"/>
      <c r="Z50" s="5"/>
      <c r="AA50" s="41"/>
      <c r="AB50" s="5"/>
      <c r="AC50" s="5"/>
      <c r="AD50" s="5"/>
      <c r="AE50" s="5"/>
      <c r="AF50" s="5"/>
      <c r="AG50" s="5"/>
      <c r="AH50" s="5"/>
      <c r="AI50" s="5"/>
    </row>
    <row r="51" spans="1:35" s="28" customFormat="1" ht="12.75" x14ac:dyDescent="0.2">
      <c r="A51" s="5"/>
      <c r="B51" s="28" t="s">
        <v>73</v>
      </c>
      <c r="F51" s="45"/>
      <c r="G51" s="5"/>
      <c r="H51" s="45"/>
      <c r="I51" s="45"/>
      <c r="J51" s="5"/>
      <c r="K51" s="5"/>
      <c r="L51" s="30"/>
      <c r="M51" s="27"/>
      <c r="N51" s="27"/>
      <c r="O51" s="27"/>
      <c r="P51" s="27"/>
      <c r="Q51" s="27"/>
      <c r="R51" s="27"/>
      <c r="S51" s="27"/>
      <c r="T51" s="27"/>
      <c r="U51" s="30"/>
      <c r="V51" s="40"/>
      <c r="W51" s="40"/>
      <c r="X51" s="30"/>
      <c r="Y51" s="5"/>
      <c r="Z51" s="5"/>
      <c r="AA51" s="5"/>
      <c r="AB51" s="5"/>
      <c r="AC51" s="5"/>
      <c r="AD51" s="5"/>
      <c r="AE51" s="5"/>
      <c r="AF51" s="5"/>
      <c r="AG51" s="5"/>
      <c r="AH51" s="5"/>
      <c r="AI51" s="5"/>
    </row>
    <row r="52" spans="1:35" s="28" customFormat="1" ht="12.75" x14ac:dyDescent="0.2">
      <c r="A52" s="5"/>
      <c r="B52" s="111" t="s">
        <v>74</v>
      </c>
      <c r="C52" s="28" t="str">
        <f ca="1">[1]!xlv(C54)</f>
        <v>(T × L) / (G × J)</v>
      </c>
      <c r="E52" s="111"/>
      <c r="F52" s="40"/>
      <c r="G52" s="5"/>
      <c r="H52" s="48"/>
      <c r="I52" s="40"/>
      <c r="J52" s="46"/>
      <c r="K52" s="46"/>
      <c r="L52" s="30"/>
      <c r="M52" s="27"/>
      <c r="N52" s="27"/>
      <c r="O52" s="27"/>
      <c r="P52" s="27"/>
      <c r="Q52" s="27"/>
      <c r="R52" s="27"/>
      <c r="S52" s="27"/>
      <c r="T52" s="27"/>
      <c r="U52" s="30"/>
      <c r="V52" s="40"/>
      <c r="W52" s="40"/>
      <c r="X52" s="30"/>
    </row>
    <row r="53" spans="1:35" s="28" customFormat="1" ht="12.75" x14ac:dyDescent="0.2">
      <c r="A53" s="5"/>
      <c r="B53" s="111" t="s">
        <v>74</v>
      </c>
      <c r="C53" s="28" t="str">
        <f>[1]!xln(C54)</f>
        <v>(10000 × 6) / (3900000 × 0.356)</v>
      </c>
      <c r="E53" s="111"/>
      <c r="F53" s="40"/>
      <c r="G53" s="5"/>
      <c r="H53" s="48"/>
      <c r="I53" s="40"/>
      <c r="J53" s="46"/>
      <c r="K53" s="46"/>
      <c r="L53" s="30"/>
      <c r="M53" s="27"/>
      <c r="N53" s="27"/>
      <c r="O53" s="27"/>
      <c r="P53" s="27"/>
      <c r="Q53" s="27"/>
      <c r="R53" s="27"/>
      <c r="S53" s="27"/>
      <c r="T53" s="27"/>
      <c r="U53" s="30"/>
      <c r="V53" s="40"/>
      <c r="W53" s="40"/>
      <c r="X53" s="30"/>
    </row>
    <row r="54" spans="1:35" s="28" customFormat="1" ht="12.75" x14ac:dyDescent="0.2">
      <c r="A54" s="5"/>
      <c r="B54" s="111" t="s">
        <v>74</v>
      </c>
      <c r="C54" s="123">
        <f>(F18*F21)/(F22*C44)</f>
        <v>4.320936613875774E-2</v>
      </c>
      <c r="D54" s="28" t="s">
        <v>75</v>
      </c>
      <c r="E54" s="124"/>
      <c r="F54" s="40"/>
      <c r="G54" s="5"/>
      <c r="H54" s="48"/>
      <c r="I54" s="40"/>
      <c r="J54" s="46"/>
      <c r="K54" s="46"/>
      <c r="L54" s="30"/>
      <c r="M54" s="27"/>
      <c r="N54" s="27"/>
      <c r="O54" s="27"/>
      <c r="P54" s="27"/>
      <c r="Q54" s="27"/>
      <c r="R54" s="27"/>
      <c r="S54" s="27"/>
      <c r="T54" s="27"/>
      <c r="U54" s="30"/>
      <c r="V54" s="54"/>
      <c r="W54" s="40"/>
      <c r="X54" s="30"/>
    </row>
    <row r="55" spans="1:35" s="28" customFormat="1" ht="12.75" x14ac:dyDescent="0.2">
      <c r="A55" s="5"/>
      <c r="B55" s="111"/>
      <c r="C55" s="123"/>
      <c r="E55" s="124"/>
      <c r="F55" s="40"/>
      <c r="G55" s="5"/>
      <c r="H55" s="48"/>
      <c r="I55" s="40"/>
      <c r="J55" s="46"/>
      <c r="K55" s="46"/>
      <c r="L55" s="30"/>
      <c r="M55" s="27"/>
      <c r="N55" s="27"/>
      <c r="O55" s="27"/>
      <c r="P55" s="27"/>
      <c r="Q55" s="27"/>
      <c r="R55" s="27"/>
      <c r="S55" s="27"/>
      <c r="T55" s="27"/>
      <c r="U55" s="30"/>
      <c r="V55" s="54"/>
      <c r="W55" s="40"/>
      <c r="X55" s="30"/>
    </row>
    <row r="56" spans="1:35" s="28" customFormat="1" ht="12.75" x14ac:dyDescent="0.2">
      <c r="A56" s="5"/>
      <c r="B56" s="111"/>
      <c r="C56" s="123"/>
      <c r="E56" s="124"/>
      <c r="F56" s="40"/>
      <c r="G56" s="5"/>
      <c r="H56" s="48"/>
      <c r="I56" s="40"/>
      <c r="J56" s="46"/>
      <c r="K56" s="46"/>
      <c r="L56" s="30"/>
      <c r="M56" s="27"/>
      <c r="N56" s="27"/>
      <c r="O56" s="27"/>
      <c r="P56" s="27"/>
      <c r="Q56" s="27"/>
      <c r="R56" s="27"/>
      <c r="S56" s="27"/>
      <c r="T56" s="27"/>
      <c r="U56" s="30"/>
      <c r="V56" s="54"/>
      <c r="W56" s="40"/>
      <c r="X56" s="30"/>
    </row>
    <row r="57" spans="1:35" s="28" customFormat="1" ht="12.75" x14ac:dyDescent="0.2">
      <c r="A57" s="5"/>
      <c r="B57" s="111"/>
      <c r="C57" s="123"/>
      <c r="E57" s="124"/>
      <c r="F57" s="40"/>
      <c r="G57" s="5"/>
      <c r="H57" s="48"/>
      <c r="I57" s="40"/>
      <c r="J57" s="46"/>
      <c r="K57" s="46"/>
      <c r="L57" s="30"/>
      <c r="M57" s="27"/>
      <c r="N57" s="27"/>
      <c r="O57" s="27"/>
      <c r="P57" s="27"/>
      <c r="Q57" s="27"/>
      <c r="R57" s="27"/>
      <c r="S57" s="27"/>
      <c r="T57" s="27"/>
      <c r="U57" s="30"/>
      <c r="V57" s="54"/>
      <c r="W57" s="40"/>
      <c r="X57" s="30"/>
    </row>
    <row r="58" spans="1:35" s="28" customFormat="1" ht="12.75" x14ac:dyDescent="0.2">
      <c r="A58" s="5"/>
      <c r="B58" s="111"/>
      <c r="C58" s="123"/>
      <c r="E58" s="124"/>
      <c r="F58" s="40"/>
      <c r="G58" s="5"/>
      <c r="H58" s="48"/>
      <c r="I58" s="40"/>
      <c r="J58" s="46"/>
      <c r="K58" s="46"/>
      <c r="L58" s="30"/>
      <c r="M58" s="27"/>
      <c r="N58" s="27"/>
      <c r="O58" s="27"/>
      <c r="P58" s="27"/>
      <c r="Q58" s="27"/>
      <c r="R58" s="27"/>
      <c r="S58" s="27"/>
      <c r="T58" s="27"/>
      <c r="U58" s="30"/>
      <c r="V58" s="54"/>
      <c r="W58" s="40"/>
      <c r="X58" s="30"/>
    </row>
    <row r="59" spans="1:35" s="28" customFormat="1" ht="12.75" x14ac:dyDescent="0.2">
      <c r="A59" s="5"/>
      <c r="B59" s="45"/>
      <c r="C59" s="52"/>
      <c r="D59" s="42"/>
      <c r="E59" s="48"/>
      <c r="F59" s="40"/>
      <c r="G59" s="5"/>
      <c r="H59" s="48"/>
      <c r="I59" s="40"/>
      <c r="J59" s="46"/>
      <c r="K59" s="46"/>
      <c r="L59" s="30"/>
      <c r="M59" s="27"/>
      <c r="N59" s="27"/>
      <c r="O59" s="27"/>
      <c r="P59" s="27"/>
      <c r="Q59" s="27"/>
      <c r="R59" s="27"/>
      <c r="S59" s="27"/>
      <c r="T59" s="27"/>
      <c r="U59" s="30"/>
      <c r="V59" s="5"/>
      <c r="W59" s="5"/>
      <c r="X59" s="30"/>
    </row>
    <row r="60" spans="1:35" s="28" customFormat="1" ht="12.75" x14ac:dyDescent="0.2">
      <c r="A60" s="56"/>
      <c r="B60" s="57"/>
      <c r="C60" s="58"/>
      <c r="D60" s="56"/>
      <c r="E60" s="56"/>
      <c r="F60" s="56"/>
      <c r="G60" s="58"/>
      <c r="H60" s="56"/>
      <c r="I60" s="56"/>
      <c r="J60" s="56"/>
      <c r="K60" s="56"/>
      <c r="L60" s="30"/>
      <c r="M60" s="27"/>
      <c r="N60" s="27"/>
      <c r="O60" s="27"/>
      <c r="P60" s="27"/>
      <c r="Q60" s="27"/>
      <c r="R60" s="27"/>
      <c r="S60" s="27"/>
      <c r="T60" s="27"/>
      <c r="U60" s="30"/>
      <c r="V60" s="30"/>
      <c r="W60" s="30"/>
      <c r="X60" s="30"/>
    </row>
    <row r="61" spans="1:35" s="28" customFormat="1" ht="12.75" x14ac:dyDescent="0.2">
      <c r="A61" s="102"/>
      <c r="B61" s="93"/>
      <c r="C61" s="93"/>
      <c r="D61" s="93"/>
      <c r="E61" s="93"/>
      <c r="F61" s="93"/>
      <c r="G61" s="94"/>
      <c r="H61" s="94"/>
      <c r="I61" s="94"/>
      <c r="J61" s="94"/>
      <c r="K61" s="95"/>
      <c r="L61" s="30"/>
      <c r="M61" s="27"/>
      <c r="N61" s="27"/>
      <c r="O61" s="27"/>
      <c r="P61" s="27"/>
      <c r="Q61" s="27"/>
      <c r="R61" s="27"/>
      <c r="S61" s="27"/>
      <c r="T61" s="27"/>
      <c r="U61" s="30"/>
      <c r="V61" s="30"/>
      <c r="W61" s="30"/>
      <c r="X61" s="30"/>
    </row>
    <row r="62" spans="1:35" s="28" customFormat="1" ht="12.75" x14ac:dyDescent="0.2">
      <c r="A62" s="96"/>
      <c r="B62" s="96"/>
      <c r="C62" s="96"/>
      <c r="D62" s="97"/>
      <c r="E62" s="97"/>
      <c r="F62" s="98"/>
      <c r="G62" s="103"/>
      <c r="H62" s="99"/>
      <c r="I62" s="100"/>
      <c r="J62" s="100"/>
      <c r="K62" s="101"/>
      <c r="L62" s="30"/>
      <c r="M62" s="27"/>
      <c r="N62" s="27"/>
      <c r="O62" s="27"/>
      <c r="P62" s="27"/>
      <c r="Q62" s="27"/>
      <c r="R62" s="27"/>
      <c r="S62" s="27"/>
      <c r="T62" s="27"/>
      <c r="U62" s="30"/>
      <c r="V62" s="30"/>
      <c r="W62" s="30"/>
      <c r="X62" s="30"/>
    </row>
    <row r="63" spans="1:35" s="26" customFormat="1" ht="12.75" x14ac:dyDescent="0.2">
      <c r="F63" s="85"/>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2017-06-10T20:13:42Z</dcterms:modified>
  <cp:category>Engineering Spreadsheets</cp:category>
</cp:coreProperties>
</file>