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codeName="ThisWorkbook"/>
  <mc:AlternateContent xmlns:mc="http://schemas.openxmlformats.org/markup-compatibility/2006">
    <mc:Choice Requires="x15">
      <x15ac:absPath xmlns:x15ac="http://schemas.microsoft.com/office/spreadsheetml/2010/11/ac" url="D:\Dropbox\AA-000 Administration\Cayman\TECHNICAL LIBRARY\SPREADSHEETS\DEVELOPMENT - NOT ONLINE YET\"/>
    </mc:Choice>
  </mc:AlternateContent>
  <bookViews>
    <workbookView xWindow="13050" yWindow="375" windowWidth="9990" windowHeight="7935" tabRatio="871" activeTab="1"/>
  </bookViews>
  <sheets>
    <sheet name="READ ME" sheetId="36" r:id="rId1"/>
    <sheet name="Analysis" sheetId="31" r:id="rId2"/>
  </sheets>
  <externalReferences>
    <externalReference r:id="rId3"/>
  </externalReferences>
  <definedNames>
    <definedName name="_xlnm.Print_Area" localSheetId="1">Analysis!$A$8:$K$62</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38" i="31" l="1"/>
  <c r="C35" i="31"/>
  <c r="C30" i="31"/>
  <c r="C43" i="31" s="1"/>
  <c r="C36" i="31"/>
  <c r="C29" i="31"/>
  <c r="C28" i="31"/>
  <c r="C34" i="31"/>
  <c r="C33" i="31"/>
  <c r="C41" i="31"/>
  <c r="C37" i="31"/>
  <c r="C42" i="31"/>
  <c r="B12" i="31" l="1"/>
  <c r="C12" i="36"/>
  <c r="F11" i="31" l="1"/>
  <c r="L10" i="31"/>
  <c r="F10" i="31"/>
  <c r="J9" i="31"/>
  <c r="F9" i="31"/>
  <c r="J8" i="31"/>
  <c r="F8" i="31"/>
  <c r="X7" i="31"/>
  <c r="X6" i="31"/>
  <c r="X5" i="31"/>
  <c r="X4" i="31"/>
  <c r="X3" i="31"/>
  <c r="X2" i="31"/>
  <c r="X1" i="31"/>
  <c r="J10" i="31" l="1"/>
  <c r="G1" i="31"/>
</calcChain>
</file>

<file path=xl/sharedStrings.xml><?xml version="1.0" encoding="utf-8"?>
<sst xmlns="http://schemas.openxmlformats.org/spreadsheetml/2006/main" count="112" uniqueCount="78">
  <si>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</si>
  <si>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</si>
  <si>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</si>
  <si>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</si>
  <si>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</si>
  <si>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</si>
  <si>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</si>
  <si>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</si>
  <si>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</si>
  <si>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</si>
  <si>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</si>
  <si>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</si>
  <si>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</si>
  <si>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</si>
  <si>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</si>
  <si>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</si>
  <si>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</si>
  <si>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</si>
  <si>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</si>
  <si>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</si>
  <si>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</si>
  <si>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</si>
  <si>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</si>
  <si>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</si>
  <si>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</si>
  <si>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</si>
  <si>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</si>
  <si>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</si>
  <si>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</si>
  <si>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</si>
  <si>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</si>
  <si>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</si>
  <si>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</si>
  <si>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</si>
  <si>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</si>
  <si>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</si>
  <si>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</si>
  <si>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</si>
  <si>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</si>
  <si>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</si>
  <si>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</si>
  <si>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</si>
  <si>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</si>
  <si>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</si>
  <si>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</si>
  <si>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</si>
  <si>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</si>
  <si>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</si>
  <si>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</si>
  <si>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10/6/2017</t>
  </si>
  <si>
    <t>AA-SM-002-015</t>
  </si>
  <si>
    <t>TORSION - REGULAR SECTIONS - THIN-WALLED RECTANGULAR OR SQUARE BAR</t>
  </si>
  <si>
    <t>(NASA TM X-73306, 1975)</t>
  </si>
  <si>
    <t>(Note that the reference the section torsion constant is denoted as 'K', in this spreadsheet the more traditional 'J' is used)</t>
  </si>
  <si>
    <t>T =</t>
  </si>
  <si>
    <t>L =</t>
  </si>
  <si>
    <t>a =</t>
  </si>
  <si>
    <t>G =</t>
  </si>
  <si>
    <t>psi</t>
  </si>
  <si>
    <t>b =</t>
  </si>
  <si>
    <t>t₁ =</t>
  </si>
  <si>
    <t>J =</t>
  </si>
  <si>
    <t>in⁴</t>
  </si>
  <si>
    <t>θ =</t>
  </si>
  <si>
    <t>Radians</t>
  </si>
  <si>
    <r>
      <t>f</t>
    </r>
    <r>
      <rPr>
        <vertAlign val="subscript"/>
        <sz val="10"/>
        <rFont val="Calibri"/>
        <family val="2"/>
        <scheme val="minor"/>
      </rPr>
      <t>S1</t>
    </r>
    <r>
      <rPr>
        <sz val="10"/>
        <rFont val="Calibri"/>
        <family val="2"/>
        <scheme val="minor"/>
      </rPr>
      <t xml:space="preserve"> =</t>
    </r>
  </si>
  <si>
    <r>
      <t>f</t>
    </r>
    <r>
      <rPr>
        <vertAlign val="subscript"/>
        <sz val="10"/>
        <rFont val="Calibri"/>
        <family val="2"/>
        <scheme val="minor"/>
      </rPr>
      <t>S2</t>
    </r>
    <r>
      <rPr>
        <sz val="10"/>
        <rFont val="Calibri"/>
        <family val="2"/>
        <scheme val="minor"/>
      </rPr>
      <t xml:space="preserve"> =</t>
    </r>
  </si>
  <si>
    <t>inlb, Applied Torsion</t>
  </si>
  <si>
    <t>in, Length of Rod</t>
  </si>
  <si>
    <t>psi, Shear Modulus</t>
  </si>
  <si>
    <t>in, Longest Side</t>
  </si>
  <si>
    <t>in, Shortest Side</t>
  </si>
  <si>
    <t>in, Thickness of Side 'a'</t>
  </si>
  <si>
    <t>t₂ =</t>
  </si>
  <si>
    <t>in, Thickness of Side 'b'</t>
  </si>
  <si>
    <t>Section Torsion Constant</t>
  </si>
  <si>
    <t>Maximum Shear Stress</t>
  </si>
  <si>
    <t>Maximum Angular Deflection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</si>
</sst>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vertAlign val="subscrip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28">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164" fontId="15" fillId="0" borderId="0" xfId="2" applyNumberFormat="1" applyFont="1" applyAlignment="1">
      <alignment horizontal="center"/>
    </xf>
    <xf numFmtId="0" fontId="15" fillId="0" borderId="0" xfId="2" applyFont="1" applyAlignment="1">
      <alignment horizontal="left"/>
    </xf>
    <xf numFmtId="165" fontId="15" fillId="0" borderId="0" xfId="0" applyNumberFormat="1" applyFont="1"/>
    <xf numFmtId="0" fontId="15" fillId="0" borderId="0" xfId="2" applyFont="1" applyAlignment="1" applyProtection="1">
      <alignment horizontal="center"/>
    </xf>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3" fillId="0" borderId="0" xfId="1" applyFont="1" applyAlignment="1">
      <alignment horizontal="right"/>
    </xf>
    <xf numFmtId="0" fontId="19" fillId="0" borderId="0" xfId="0" applyFont="1" applyAlignment="1">
      <alignment horizontal="right"/>
    </xf>
    <xf numFmtId="1" fontId="15" fillId="0" borderId="0" xfId="2" applyNumberFormat="1" applyFont="1" applyAlignment="1">
      <alignment horizontal="right"/>
    </xf>
    <xf numFmtId="167" fontId="15" fillId="0" borderId="0" xfId="0" applyNumberFormat="1" applyFont="1" applyAlignment="1"/>
    <xf numFmtId="0" fontId="19" fillId="0" borderId="0" xfId="1" applyFont="1" applyAlignment="1">
      <alignment horizontal="left"/>
    </xf>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1" fillId="0" borderId="0" xfId="4" applyAlignment="1" applyProtection="1">
      <alignment horizontal="left" vertical="center"/>
    </xf>
    <xf numFmtId="0" fontId="5" fillId="0" borderId="0" xfId="0" applyFont="1" applyFill="1" applyBorder="1" applyAlignment="1" applyProtection="1">
      <alignment horizontal="right"/>
      <protection locked="0"/>
    </xf>
    <xf numFmtId="0" fontId="3" fillId="0" borderId="0" xfId="1" applyFont="1" applyAlignment="1">
      <alignment horizontal="left" wrapText="1"/>
    </xf>
    <xf numFmtId="0" fontId="3" fillId="0" borderId="0" xfId="0" applyFont="1" applyProtection="1">
      <protection locked="0"/>
    </xf>
    <xf numFmtId="0" fontId="3" fillId="0" borderId="0" xfId="0" applyFont="1" applyAlignment="1" applyProtection="1">
      <alignment horizontal="right" vertical="center"/>
      <protection locked="0"/>
    </xf>
    <xf numFmtId="1" fontId="24" fillId="0" borderId="0" xfId="0" applyNumberFormat="1" applyFont="1" applyAlignment="1" applyProtection="1">
      <alignment horizontal="right" vertical="center"/>
      <protection locked="0"/>
    </xf>
    <xf numFmtId="0" fontId="3" fillId="0" borderId="0" xfId="0" applyFont="1" applyAlignment="1" applyProtection="1">
      <alignment vertical="center"/>
      <protection locked="0"/>
    </xf>
    <xf numFmtId="2" fontId="19" fillId="0" borderId="0" xfId="0" applyNumberFormat="1" applyFont="1" applyAlignment="1" applyProtection="1">
      <alignment horizontal="right" vertical="center"/>
      <protection locked="0"/>
    </xf>
    <xf numFmtId="0" fontId="3" fillId="0" borderId="0" xfId="0" applyFont="1" applyAlignment="1" applyProtection="1">
      <alignment horizontal="left" vertical="center"/>
      <protection locked="0"/>
    </xf>
    <xf numFmtId="165" fontId="24" fillId="0" borderId="0" xfId="0" applyNumberFormat="1" applyFont="1" applyAlignment="1" applyProtection="1">
      <alignment horizontal="right" vertical="center"/>
      <protection locked="0"/>
    </xf>
    <xf numFmtId="0" fontId="19" fillId="0" borderId="0" xfId="0" applyFont="1" applyAlignment="1" applyProtection="1">
      <alignment horizontal="right"/>
      <protection locked="0"/>
    </xf>
    <xf numFmtId="0" fontId="3" fillId="0" borderId="0" xfId="0" applyFont="1" applyAlignment="1" applyProtection="1">
      <alignment horizontal="left"/>
      <protection locked="0"/>
    </xf>
    <xf numFmtId="2" fontId="24" fillId="0" borderId="0" xfId="0" applyNumberFormat="1" applyFont="1" applyAlignment="1" applyProtection="1">
      <alignment horizontal="right" vertical="center"/>
      <protection locked="0"/>
    </xf>
    <xf numFmtId="164" fontId="3" fillId="0" borderId="0" xfId="0" applyNumberFormat="1" applyFont="1" applyAlignment="1" applyProtection="1">
      <alignment horizontal="right" vertical="center"/>
      <protection locked="0"/>
    </xf>
    <xf numFmtId="164" fontId="3" fillId="0" borderId="0" xfId="0" applyNumberFormat="1" applyFont="1" applyProtection="1">
      <protection locked="0"/>
    </xf>
    <xf numFmtId="1" fontId="3" fillId="0" borderId="0" xfId="0" applyNumberFormat="1" applyFont="1" applyAlignment="1" applyProtection="1">
      <alignment horizontal="right"/>
      <protection locked="0"/>
    </xf>
  </cellXfs>
  <cellStyles count="9">
    <cellStyle name="Hyperlink" xfId="7" builtinId="8"/>
    <cellStyle name="Hyperlink 2" xfId="4"/>
    <cellStyle name="Normal" xfId="0" builtinId="0"/>
    <cellStyle name="Normal 2" xfId="1"/>
    <cellStyle name="Normal 2 2" xfId="2"/>
    <cellStyle name="Normal 2 3" xfId="8"/>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190390"/>
          <a:ext cx="2502353" cy="597087"/>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60</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0</xdr:col>
      <xdr:colOff>483575</xdr:colOff>
      <xdr:row>16</xdr:row>
      <xdr:rowOff>35424</xdr:rowOff>
    </xdr:from>
    <xdr:to>
      <xdr:col>4</xdr:col>
      <xdr:colOff>119894</xdr:colOff>
      <xdr:row>26</xdr:row>
      <xdr:rowOff>0</xdr:rowOff>
    </xdr:to>
    <xdr:grpSp>
      <xdr:nvGrpSpPr>
        <xdr:cNvPr id="7" name="Group 6">
          <a:extLst>
            <a:ext uri="{FF2B5EF4-FFF2-40B4-BE49-F238E27FC236}">
              <a16:creationId xmlns:a16="http://schemas.microsoft.com/office/drawing/2014/main" id="{91C28368-5F17-468F-AD3D-3D07FB8AC5DB}"/>
            </a:ext>
          </a:extLst>
        </xdr:cNvPr>
        <xdr:cNvGrpSpPr/>
      </xdr:nvGrpSpPr>
      <xdr:grpSpPr>
        <a:xfrm>
          <a:off x="483575" y="2702424"/>
          <a:ext cx="2112819" cy="1606817"/>
          <a:chOff x="133620" y="16822038"/>
          <a:chExt cx="1366655" cy="1153055"/>
        </a:xfrm>
      </xdr:grpSpPr>
      <xdr:sp macro="" textlink="">
        <xdr:nvSpPr>
          <xdr:cNvPr id="8" name="TextBox 7">
            <a:extLst>
              <a:ext uri="{FF2B5EF4-FFF2-40B4-BE49-F238E27FC236}">
                <a16:creationId xmlns:a16="http://schemas.microsoft.com/office/drawing/2014/main" id="{6B5C8355-10DD-4055-AC1A-E07018B57B44}"/>
              </a:ext>
            </a:extLst>
          </xdr:cNvPr>
          <xdr:cNvSpPr txBox="1"/>
        </xdr:nvSpPr>
        <xdr:spPr>
          <a:xfrm>
            <a:off x="133620" y="17275773"/>
            <a:ext cx="217643" cy="163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b</a:t>
            </a:r>
          </a:p>
        </xdr:txBody>
      </xdr:sp>
      <xdr:cxnSp macro="">
        <xdr:nvCxnSpPr>
          <xdr:cNvPr id="9" name="Straight Connector 8">
            <a:extLst>
              <a:ext uri="{FF2B5EF4-FFF2-40B4-BE49-F238E27FC236}">
                <a16:creationId xmlns:a16="http://schemas.microsoft.com/office/drawing/2014/main" id="{7CE62562-A390-46F9-8774-BE4FF960C7BF}"/>
              </a:ext>
            </a:extLst>
          </xdr:cNvPr>
          <xdr:cNvCxnSpPr/>
        </xdr:nvCxnSpPr>
        <xdr:spPr>
          <a:xfrm flipH="1">
            <a:off x="211068" y="17165194"/>
            <a:ext cx="23615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a:extLst>
              <a:ext uri="{FF2B5EF4-FFF2-40B4-BE49-F238E27FC236}">
                <a16:creationId xmlns:a16="http://schemas.microsoft.com/office/drawing/2014/main" id="{0EFEE678-9E22-473F-A059-420833DF07B6}"/>
              </a:ext>
            </a:extLst>
          </xdr:cNvPr>
          <xdr:cNvCxnSpPr/>
        </xdr:nvCxnSpPr>
        <xdr:spPr>
          <a:xfrm flipH="1">
            <a:off x="211068" y="17576394"/>
            <a:ext cx="23615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Arrow Connector 10">
            <a:extLst>
              <a:ext uri="{FF2B5EF4-FFF2-40B4-BE49-F238E27FC236}">
                <a16:creationId xmlns:a16="http://schemas.microsoft.com/office/drawing/2014/main" id="{3C1D1863-0E02-4D4B-BA31-B61E296CDD83}"/>
              </a:ext>
            </a:extLst>
          </xdr:cNvPr>
          <xdr:cNvCxnSpPr/>
        </xdr:nvCxnSpPr>
        <xdr:spPr>
          <a:xfrm>
            <a:off x="268347" y="17166377"/>
            <a:ext cx="0" cy="40982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9767BFF-5614-4E78-BDBA-2810080FD37F}"/>
              </a:ext>
            </a:extLst>
          </xdr:cNvPr>
          <xdr:cNvCxnSpPr/>
        </xdr:nvCxnSpPr>
        <xdr:spPr>
          <a:xfrm flipV="1">
            <a:off x="1160577" y="17593068"/>
            <a:ext cx="0" cy="24919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6C0E0422-B947-436C-BA9F-4A7888A375AC}"/>
              </a:ext>
            </a:extLst>
          </xdr:cNvPr>
          <xdr:cNvCxnSpPr/>
        </xdr:nvCxnSpPr>
        <xdr:spPr>
          <a:xfrm flipV="1">
            <a:off x="471980" y="17593068"/>
            <a:ext cx="0" cy="2537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Arrow Connector 13">
            <a:extLst>
              <a:ext uri="{FF2B5EF4-FFF2-40B4-BE49-F238E27FC236}">
                <a16:creationId xmlns:a16="http://schemas.microsoft.com/office/drawing/2014/main" id="{047552FE-0BE7-460E-8CEE-4B5C03C4020B}"/>
              </a:ext>
            </a:extLst>
          </xdr:cNvPr>
          <xdr:cNvCxnSpPr/>
        </xdr:nvCxnSpPr>
        <xdr:spPr>
          <a:xfrm>
            <a:off x="469229" y="17772865"/>
            <a:ext cx="690253"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5" name="TextBox 14">
            <a:extLst>
              <a:ext uri="{FF2B5EF4-FFF2-40B4-BE49-F238E27FC236}">
                <a16:creationId xmlns:a16="http://schemas.microsoft.com/office/drawing/2014/main" id="{547325EB-F077-4F4E-8FE9-AAB98C0373E4}"/>
              </a:ext>
            </a:extLst>
          </xdr:cNvPr>
          <xdr:cNvSpPr txBox="1"/>
        </xdr:nvSpPr>
        <xdr:spPr>
          <a:xfrm>
            <a:off x="728360" y="17742171"/>
            <a:ext cx="265453" cy="232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a</a:t>
            </a:r>
          </a:p>
        </xdr:txBody>
      </xdr:sp>
      <xdr:grpSp>
        <xdr:nvGrpSpPr>
          <xdr:cNvPr id="16" name="Group 313">
            <a:extLst>
              <a:ext uri="{FF2B5EF4-FFF2-40B4-BE49-F238E27FC236}">
                <a16:creationId xmlns:a16="http://schemas.microsoft.com/office/drawing/2014/main" id="{B3024F4C-6F20-4756-BDB8-F21BC63905E7}"/>
              </a:ext>
            </a:extLst>
          </xdr:cNvPr>
          <xdr:cNvGrpSpPr/>
        </xdr:nvGrpSpPr>
        <xdr:grpSpPr>
          <a:xfrm>
            <a:off x="472180" y="17167269"/>
            <a:ext cx="685997" cy="410793"/>
            <a:chOff x="620031" y="14212743"/>
            <a:chExt cx="540418" cy="674934"/>
          </a:xfrm>
        </xdr:grpSpPr>
        <xdr:sp macro="" textlink="">
          <xdr:nvSpPr>
            <xdr:cNvPr id="29" name="Rectangle 28">
              <a:extLst>
                <a:ext uri="{FF2B5EF4-FFF2-40B4-BE49-F238E27FC236}">
                  <a16:creationId xmlns:a16="http://schemas.microsoft.com/office/drawing/2014/main" id="{68726EC0-2E2D-48D4-9069-7CCFAACCF1C9}"/>
                </a:ext>
              </a:extLst>
            </xdr:cNvPr>
            <xdr:cNvSpPr/>
          </xdr:nvSpPr>
          <xdr:spPr>
            <a:xfrm>
              <a:off x="620031" y="14212743"/>
              <a:ext cx="540418" cy="674934"/>
            </a:xfrm>
            <a:prstGeom prst="rect">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sp macro="" textlink="">
          <xdr:nvSpPr>
            <xdr:cNvPr id="30" name="Rectangle 29">
              <a:extLst>
                <a:ext uri="{FF2B5EF4-FFF2-40B4-BE49-F238E27FC236}">
                  <a16:creationId xmlns:a16="http://schemas.microsoft.com/office/drawing/2014/main" id="{E68E6074-FD1E-4283-A693-519E5B1E09C9}"/>
                </a:ext>
              </a:extLst>
            </xdr:cNvPr>
            <xdr:cNvSpPr/>
          </xdr:nvSpPr>
          <xdr:spPr>
            <a:xfrm>
              <a:off x="704499" y="14318975"/>
              <a:ext cx="370597" cy="462473"/>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grpSp>
      <xdr:cxnSp macro="">
        <xdr:nvCxnSpPr>
          <xdr:cNvPr id="17" name="Straight Connector 16">
            <a:extLst>
              <a:ext uri="{FF2B5EF4-FFF2-40B4-BE49-F238E27FC236}">
                <a16:creationId xmlns:a16="http://schemas.microsoft.com/office/drawing/2014/main" id="{2676A51C-3729-4310-9079-D0BF66EC7936}"/>
              </a:ext>
            </a:extLst>
          </xdr:cNvPr>
          <xdr:cNvCxnSpPr/>
        </xdr:nvCxnSpPr>
        <xdr:spPr>
          <a:xfrm>
            <a:off x="811218" y="16995849"/>
            <a:ext cx="0" cy="6429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C497825D-3D01-49EB-A58A-ADADFEF643E8}"/>
              </a:ext>
            </a:extLst>
          </xdr:cNvPr>
          <xdr:cNvCxnSpPr/>
        </xdr:nvCxnSpPr>
        <xdr:spPr>
          <a:xfrm>
            <a:off x="437316" y="17369486"/>
            <a:ext cx="8792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9" name="Rectangle 18">
            <a:extLst>
              <a:ext uri="{FF2B5EF4-FFF2-40B4-BE49-F238E27FC236}">
                <a16:creationId xmlns:a16="http://schemas.microsoft.com/office/drawing/2014/main" id="{0FC6BC32-DD65-48CA-A961-C2D83CFD28CB}"/>
              </a:ext>
            </a:extLst>
          </xdr:cNvPr>
          <xdr:cNvSpPr/>
        </xdr:nvSpPr>
        <xdr:spPr>
          <a:xfrm>
            <a:off x="756490" y="17313615"/>
            <a:ext cx="109452" cy="11596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sp macro="" textlink="">
        <xdr:nvSpPr>
          <xdr:cNvPr id="20" name="TextBox 19">
            <a:extLst>
              <a:ext uri="{FF2B5EF4-FFF2-40B4-BE49-F238E27FC236}">
                <a16:creationId xmlns:a16="http://schemas.microsoft.com/office/drawing/2014/main" id="{9725E3F1-1F90-45D2-90DD-8079CA9D4B30}"/>
              </a:ext>
            </a:extLst>
          </xdr:cNvPr>
          <xdr:cNvSpPr txBox="1"/>
        </xdr:nvSpPr>
        <xdr:spPr>
          <a:xfrm>
            <a:off x="734662" y="16822038"/>
            <a:ext cx="212728" cy="163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Y</a:t>
            </a:r>
          </a:p>
        </xdr:txBody>
      </xdr:sp>
      <xdr:sp macro="" textlink="">
        <xdr:nvSpPr>
          <xdr:cNvPr id="21" name="TextBox 20">
            <a:extLst>
              <a:ext uri="{FF2B5EF4-FFF2-40B4-BE49-F238E27FC236}">
                <a16:creationId xmlns:a16="http://schemas.microsoft.com/office/drawing/2014/main" id="{2D5E738E-157E-422D-9764-EECE2ED3A289}"/>
              </a:ext>
            </a:extLst>
          </xdr:cNvPr>
          <xdr:cNvSpPr txBox="1"/>
        </xdr:nvSpPr>
        <xdr:spPr>
          <a:xfrm>
            <a:off x="1287547" y="17280806"/>
            <a:ext cx="212728" cy="1636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X</a:t>
            </a:r>
          </a:p>
        </xdr:txBody>
      </xdr:sp>
      <xdr:sp macro="" textlink="">
        <xdr:nvSpPr>
          <xdr:cNvPr id="22" name="TextBox 21">
            <a:extLst>
              <a:ext uri="{FF2B5EF4-FFF2-40B4-BE49-F238E27FC236}">
                <a16:creationId xmlns:a16="http://schemas.microsoft.com/office/drawing/2014/main" id="{B6BC8A09-4757-4468-91FB-A6D96404BF50}"/>
              </a:ext>
            </a:extLst>
          </xdr:cNvPr>
          <xdr:cNvSpPr txBox="1"/>
        </xdr:nvSpPr>
        <xdr:spPr>
          <a:xfrm>
            <a:off x="193621" y="17266885"/>
            <a:ext cx="217643" cy="163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endParaRPr lang="en-CA" sz="1000">
              <a:latin typeface="+mn-lt"/>
              <a:cs typeface="Arial" pitchFamily="34" charset="0"/>
            </a:endParaRPr>
          </a:p>
        </xdr:txBody>
      </xdr:sp>
      <xdr:cxnSp macro="">
        <xdr:nvCxnSpPr>
          <xdr:cNvPr id="23" name="Straight Arrow Connector 22">
            <a:extLst>
              <a:ext uri="{FF2B5EF4-FFF2-40B4-BE49-F238E27FC236}">
                <a16:creationId xmlns:a16="http://schemas.microsoft.com/office/drawing/2014/main" id="{866AC85B-43E2-4CC3-9227-098270525AE8}"/>
              </a:ext>
            </a:extLst>
          </xdr:cNvPr>
          <xdr:cNvCxnSpPr/>
        </xdr:nvCxnSpPr>
        <xdr:spPr>
          <a:xfrm flipV="1">
            <a:off x="663640" y="17223764"/>
            <a:ext cx="0" cy="20534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4" name="Straight Arrow Connector 23">
            <a:extLst>
              <a:ext uri="{FF2B5EF4-FFF2-40B4-BE49-F238E27FC236}">
                <a16:creationId xmlns:a16="http://schemas.microsoft.com/office/drawing/2014/main" id="{107F8F02-86FF-4C6C-BAD3-AECB32A26AEC}"/>
              </a:ext>
            </a:extLst>
          </xdr:cNvPr>
          <xdr:cNvCxnSpPr/>
        </xdr:nvCxnSpPr>
        <xdr:spPr>
          <a:xfrm>
            <a:off x="663641" y="16972721"/>
            <a:ext cx="0" cy="19455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5" name="TextBox 24">
            <a:extLst>
              <a:ext uri="{FF2B5EF4-FFF2-40B4-BE49-F238E27FC236}">
                <a16:creationId xmlns:a16="http://schemas.microsoft.com/office/drawing/2014/main" id="{ABD276A0-E010-43EA-BCFE-D0DA6DB15E34}"/>
              </a:ext>
            </a:extLst>
          </xdr:cNvPr>
          <xdr:cNvSpPr txBox="1"/>
        </xdr:nvSpPr>
        <xdr:spPr>
          <a:xfrm>
            <a:off x="533646" y="16841791"/>
            <a:ext cx="239403" cy="205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t</a:t>
            </a:r>
            <a:r>
              <a:rPr lang="en-CA" sz="1000" baseline="-25000">
                <a:latin typeface="+mn-lt"/>
                <a:cs typeface="Arial" pitchFamily="34" charset="0"/>
              </a:rPr>
              <a:t>1</a:t>
            </a:r>
          </a:p>
        </xdr:txBody>
      </xdr:sp>
      <xdr:cxnSp macro="">
        <xdr:nvCxnSpPr>
          <xdr:cNvPr id="26" name="Straight Arrow Connector 25">
            <a:extLst>
              <a:ext uri="{FF2B5EF4-FFF2-40B4-BE49-F238E27FC236}">
                <a16:creationId xmlns:a16="http://schemas.microsoft.com/office/drawing/2014/main" id="{437F3A92-2E5E-4613-B84E-AA8E1DAD93DF}"/>
              </a:ext>
            </a:extLst>
          </xdr:cNvPr>
          <xdr:cNvCxnSpPr/>
        </xdr:nvCxnSpPr>
        <xdr:spPr>
          <a:xfrm>
            <a:off x="852538" y="17297514"/>
            <a:ext cx="197069"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a:extLst>
              <a:ext uri="{FF2B5EF4-FFF2-40B4-BE49-F238E27FC236}">
                <a16:creationId xmlns:a16="http://schemas.microsoft.com/office/drawing/2014/main" id="{8404D6FE-514F-4ED2-B746-AF255E2284C5}"/>
              </a:ext>
            </a:extLst>
          </xdr:cNvPr>
          <xdr:cNvCxnSpPr/>
        </xdr:nvCxnSpPr>
        <xdr:spPr>
          <a:xfrm flipH="1">
            <a:off x="1161279" y="17297514"/>
            <a:ext cx="20221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8" name="TextBox 27">
            <a:extLst>
              <a:ext uri="{FF2B5EF4-FFF2-40B4-BE49-F238E27FC236}">
                <a16:creationId xmlns:a16="http://schemas.microsoft.com/office/drawing/2014/main" id="{627F25E1-3919-449D-AB54-5179AD684060}"/>
              </a:ext>
            </a:extLst>
          </xdr:cNvPr>
          <xdr:cNvSpPr txBox="1"/>
        </xdr:nvSpPr>
        <xdr:spPr>
          <a:xfrm>
            <a:off x="1229190" y="17117890"/>
            <a:ext cx="232833" cy="192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t</a:t>
            </a:r>
            <a:r>
              <a:rPr lang="en-CA" sz="1000" baseline="-25000">
                <a:latin typeface="+mn-lt"/>
                <a:cs typeface="Arial" pitchFamily="34" charset="0"/>
              </a:rPr>
              <a:t>2</a:t>
            </a:r>
          </a:p>
        </xdr:txBody>
      </xdr:sp>
    </xdr:grpSp>
    <xdr:clientData/>
  </xdr:twoCellAnchor>
  <xdr:twoCellAnchor>
    <xdr:from>
      <xdr:col>2</xdr:col>
      <xdr:colOff>277091</xdr:colOff>
      <xdr:row>19</xdr:row>
      <xdr:rowOff>43296</xdr:rowOff>
    </xdr:from>
    <xdr:to>
      <xdr:col>2</xdr:col>
      <xdr:colOff>322810</xdr:colOff>
      <xdr:row>19</xdr:row>
      <xdr:rowOff>89015</xdr:rowOff>
    </xdr:to>
    <xdr:sp macro="" textlink="">
      <xdr:nvSpPr>
        <xdr:cNvPr id="2" name="Oval 1">
          <a:extLst>
            <a:ext uri="{FF2B5EF4-FFF2-40B4-BE49-F238E27FC236}">
              <a16:creationId xmlns:a16="http://schemas.microsoft.com/office/drawing/2014/main" id="{757B25B3-FF67-4274-B2AA-37129FAF1958}"/>
            </a:ext>
          </a:extLst>
        </xdr:cNvPr>
        <xdr:cNvSpPr/>
      </xdr:nvSpPr>
      <xdr:spPr bwMode="auto">
        <a:xfrm>
          <a:off x="1506682" y="3138921"/>
          <a:ext cx="45719" cy="45719"/>
        </a:xfrm>
        <a:prstGeom prst="ellipse">
          <a:avLst/>
        </a:prstGeom>
        <a:solidFill>
          <a:schemeClr val="tx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3</xdr:col>
      <xdr:colOff>90921</xdr:colOff>
      <xdr:row>20</xdr:row>
      <xdr:rowOff>116898</xdr:rowOff>
    </xdr:from>
    <xdr:to>
      <xdr:col>3</xdr:col>
      <xdr:colOff>136640</xdr:colOff>
      <xdr:row>21</xdr:row>
      <xdr:rowOff>2424</xdr:rowOff>
    </xdr:to>
    <xdr:sp macro="" textlink="">
      <xdr:nvSpPr>
        <xdr:cNvPr id="31" name="Oval 30">
          <a:extLst>
            <a:ext uri="{FF2B5EF4-FFF2-40B4-BE49-F238E27FC236}">
              <a16:creationId xmlns:a16="http://schemas.microsoft.com/office/drawing/2014/main" id="{E7618A30-604C-4317-B9F9-4F228ED28B73}"/>
            </a:ext>
          </a:extLst>
        </xdr:cNvPr>
        <xdr:cNvSpPr/>
      </xdr:nvSpPr>
      <xdr:spPr bwMode="auto">
        <a:xfrm>
          <a:off x="1956955" y="3372716"/>
          <a:ext cx="45719" cy="45719"/>
        </a:xfrm>
        <a:prstGeom prst="ellipse">
          <a:avLst/>
        </a:prstGeom>
        <a:solidFill>
          <a:schemeClr val="tx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oneCellAnchor>
    <xdr:from>
      <xdr:col>2</xdr:col>
      <xdr:colOff>441613</xdr:colOff>
      <xdr:row>16</xdr:row>
      <xdr:rowOff>86591</xdr:rowOff>
    </xdr:from>
    <xdr:ext cx="312201" cy="264560"/>
    <xdr:sp macro="" textlink="">
      <xdr:nvSpPr>
        <xdr:cNvPr id="32" name="TextBox 31">
          <a:extLst>
            <a:ext uri="{FF2B5EF4-FFF2-40B4-BE49-F238E27FC236}">
              <a16:creationId xmlns:a16="http://schemas.microsoft.com/office/drawing/2014/main" id="{2927C162-EB9D-49A8-8916-186C9CABCEE1}"/>
            </a:ext>
          </a:extLst>
        </xdr:cNvPr>
        <xdr:cNvSpPr txBox="1"/>
      </xdr:nvSpPr>
      <xdr:spPr>
        <a:xfrm>
          <a:off x="1671204" y="2701636"/>
          <a:ext cx="31220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f</a:t>
          </a:r>
          <a:r>
            <a:rPr lang="en-US" sz="1100" baseline="-25000"/>
            <a:t>s1</a:t>
          </a:r>
        </a:p>
      </xdr:txBody>
    </xdr:sp>
    <xdr:clientData/>
  </xdr:oneCellAnchor>
  <xdr:oneCellAnchor>
    <xdr:from>
      <xdr:col>3</xdr:col>
      <xdr:colOff>363682</xdr:colOff>
      <xdr:row>21</xdr:row>
      <xdr:rowOff>134216</xdr:rowOff>
    </xdr:from>
    <xdr:ext cx="312201" cy="264560"/>
    <xdr:sp macro="" textlink="">
      <xdr:nvSpPr>
        <xdr:cNvPr id="33" name="TextBox 32">
          <a:extLst>
            <a:ext uri="{FF2B5EF4-FFF2-40B4-BE49-F238E27FC236}">
              <a16:creationId xmlns:a16="http://schemas.microsoft.com/office/drawing/2014/main" id="{696ACD5A-48E3-44B0-AF5B-53E746EC6538}"/>
            </a:ext>
          </a:extLst>
        </xdr:cNvPr>
        <xdr:cNvSpPr txBox="1"/>
      </xdr:nvSpPr>
      <xdr:spPr>
        <a:xfrm>
          <a:off x="2229716" y="3550227"/>
          <a:ext cx="31220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f</a:t>
          </a:r>
          <a:r>
            <a:rPr lang="en-US" sz="1100" baseline="-25000"/>
            <a:t>s2</a:t>
          </a:r>
        </a:p>
      </xdr:txBody>
    </xdr:sp>
    <xdr:clientData/>
  </xdr:oneCellAnchor>
  <xdr:twoCellAnchor>
    <xdr:from>
      <xdr:col>2</xdr:col>
      <xdr:colOff>316115</xdr:colOff>
      <xdr:row>18</xdr:row>
      <xdr:rowOff>30764</xdr:rowOff>
    </xdr:from>
    <xdr:to>
      <xdr:col>2</xdr:col>
      <xdr:colOff>597714</xdr:colOff>
      <xdr:row>19</xdr:row>
      <xdr:rowOff>49991</xdr:rowOff>
    </xdr:to>
    <xdr:cxnSp macro="">
      <xdr:nvCxnSpPr>
        <xdr:cNvPr id="35" name="Straight Connector 34">
          <a:extLst>
            <a:ext uri="{FF2B5EF4-FFF2-40B4-BE49-F238E27FC236}">
              <a16:creationId xmlns:a16="http://schemas.microsoft.com/office/drawing/2014/main" id="{A7181319-707F-4598-A564-8AAB4F9030B5}"/>
            </a:ext>
          </a:extLst>
        </xdr:cNvPr>
        <xdr:cNvCxnSpPr>
          <a:stCxn id="32" idx="2"/>
          <a:endCxn id="2" idx="7"/>
        </xdr:cNvCxnSpPr>
      </xdr:nvCxnSpPr>
      <xdr:spPr bwMode="auto">
        <a:xfrm flipH="1">
          <a:off x="1545706" y="2966196"/>
          <a:ext cx="281599" cy="1794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97616</xdr:colOff>
      <xdr:row>20</xdr:row>
      <xdr:rowOff>123593</xdr:rowOff>
    </xdr:from>
    <xdr:to>
      <xdr:col>3</xdr:col>
      <xdr:colOff>363682</xdr:colOff>
      <xdr:row>22</xdr:row>
      <xdr:rowOff>106302</xdr:rowOff>
    </xdr:to>
    <xdr:cxnSp macro="">
      <xdr:nvCxnSpPr>
        <xdr:cNvPr id="37" name="Straight Connector 36">
          <a:extLst>
            <a:ext uri="{FF2B5EF4-FFF2-40B4-BE49-F238E27FC236}">
              <a16:creationId xmlns:a16="http://schemas.microsoft.com/office/drawing/2014/main" id="{CA009D84-7D2C-4B04-9CA3-D3DF2F5C24C5}"/>
            </a:ext>
          </a:extLst>
        </xdr:cNvPr>
        <xdr:cNvCxnSpPr>
          <a:stCxn id="33" idx="1"/>
          <a:endCxn id="31" idx="1"/>
        </xdr:cNvCxnSpPr>
      </xdr:nvCxnSpPr>
      <xdr:spPr bwMode="auto">
        <a:xfrm flipH="1" flipV="1">
          <a:off x="1963650" y="3379411"/>
          <a:ext cx="266066" cy="30309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nasa-tm-x-73306-astronautics-structures-manual-volume-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09" t="s">
        <v>36</v>
      </c>
      <c r="C16" s="109"/>
      <c r="D16" s="109"/>
      <c r="E16" s="109"/>
      <c r="F16" s="109"/>
      <c r="G16" s="109"/>
      <c r="H16" s="109"/>
      <c r="I16" s="109"/>
      <c r="J16" s="109"/>
      <c r="M16" s="65"/>
      <c r="N16" s="65"/>
      <c r="O16" s="65"/>
      <c r="P16" s="65"/>
      <c r="Q16" s="65"/>
      <c r="R16" s="66"/>
      <c r="S16" s="66"/>
      <c r="T16" s="62"/>
      <c r="U16" s="62"/>
      <c r="V16" s="62"/>
      <c r="W16" s="62"/>
      <c r="X16" s="62"/>
      <c r="Y16" s="62"/>
    </row>
    <row r="17" spans="1:25" s="5" customFormat="1" ht="12.75" x14ac:dyDescent="0.2">
      <c r="B17" s="109"/>
      <c r="C17" s="109"/>
      <c r="D17" s="109"/>
      <c r="E17" s="109"/>
      <c r="F17" s="109"/>
      <c r="G17" s="109"/>
      <c r="H17" s="109"/>
      <c r="I17" s="109"/>
      <c r="J17" s="109"/>
      <c r="M17" s="65"/>
      <c r="N17" s="65"/>
      <c r="O17" s="65"/>
      <c r="P17" s="65"/>
      <c r="Q17" s="65"/>
      <c r="R17" s="66"/>
      <c r="S17" s="66"/>
      <c r="T17" s="62"/>
      <c r="U17" s="62"/>
      <c r="V17" s="62"/>
      <c r="W17" s="62"/>
      <c r="X17" s="62"/>
      <c r="Y17" s="62"/>
    </row>
    <row r="18" spans="1:25" s="5" customFormat="1" ht="12.75" x14ac:dyDescent="0.2">
      <c r="B18" s="109"/>
      <c r="C18" s="109"/>
      <c r="D18" s="109"/>
      <c r="E18" s="109"/>
      <c r="F18" s="109"/>
      <c r="G18" s="109"/>
      <c r="H18" s="109"/>
      <c r="I18" s="109"/>
      <c r="J18" s="109"/>
      <c r="M18" s="65"/>
      <c r="N18" s="65"/>
      <c r="O18" s="65"/>
      <c r="P18" s="65"/>
      <c r="Q18" s="65"/>
      <c r="R18" s="66"/>
      <c r="S18" s="66"/>
      <c r="T18" s="62"/>
      <c r="U18" s="62"/>
      <c r="V18" s="62"/>
      <c r="W18" s="62"/>
      <c r="X18" s="62"/>
      <c r="Y18" s="62"/>
    </row>
    <row r="19" spans="1:25" s="5" customFormat="1" ht="12.75" x14ac:dyDescent="0.2">
      <c r="B19" s="109"/>
      <c r="C19" s="109"/>
      <c r="D19" s="109"/>
      <c r="E19" s="109"/>
      <c r="F19" s="109"/>
      <c r="G19" s="109"/>
      <c r="H19" s="109"/>
      <c r="I19" s="109"/>
      <c r="J19" s="109"/>
      <c r="M19" s="65"/>
      <c r="N19" s="65"/>
      <c r="O19" s="65"/>
      <c r="P19" s="65"/>
      <c r="Q19" s="65"/>
      <c r="R19" s="66"/>
      <c r="S19" s="66"/>
      <c r="T19" s="62"/>
      <c r="U19" s="62"/>
      <c r="V19" s="62"/>
      <c r="W19" s="62"/>
      <c r="X19" s="62"/>
      <c r="Y19" s="62"/>
    </row>
    <row r="20" spans="1:25" s="5" customFormat="1" ht="12.75" customHeight="1" x14ac:dyDescent="0.2">
      <c r="A20" s="23"/>
      <c r="B20" s="24" t="s">
        <v>34</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09" t="s">
        <v>37</v>
      </c>
      <c r="C22" s="109"/>
      <c r="D22" s="109"/>
      <c r="E22" s="109"/>
      <c r="F22" s="109"/>
      <c r="G22" s="109"/>
      <c r="H22" s="109"/>
      <c r="I22" s="109"/>
      <c r="J22" s="109"/>
      <c r="K22" s="23"/>
      <c r="M22" s="65"/>
      <c r="N22" s="65"/>
      <c r="O22" s="65"/>
      <c r="P22" s="65"/>
      <c r="Q22" s="65"/>
      <c r="R22" s="66"/>
      <c r="S22" s="66"/>
      <c r="T22" s="62"/>
      <c r="U22" s="62"/>
      <c r="V22" s="62"/>
      <c r="W22" s="62"/>
      <c r="X22" s="62"/>
      <c r="Y22" s="62"/>
    </row>
    <row r="23" spans="1:25" s="5" customFormat="1" ht="12.75" x14ac:dyDescent="0.2">
      <c r="A23" s="23"/>
      <c r="B23" s="109"/>
      <c r="C23" s="109"/>
      <c r="D23" s="109"/>
      <c r="E23" s="109"/>
      <c r="F23" s="109"/>
      <c r="G23" s="109"/>
      <c r="H23" s="109"/>
      <c r="I23" s="109"/>
      <c r="J23" s="109"/>
      <c r="K23" s="23"/>
      <c r="M23" s="65"/>
      <c r="N23" s="65"/>
      <c r="O23" s="65"/>
      <c r="P23" s="65"/>
      <c r="Q23" s="65"/>
      <c r="R23" s="66"/>
      <c r="S23" s="69"/>
      <c r="T23" s="62"/>
      <c r="U23" s="62"/>
      <c r="V23" s="62"/>
      <c r="W23" s="62"/>
      <c r="X23" s="62"/>
      <c r="Y23" s="62"/>
    </row>
    <row r="24" spans="1:25" s="5" customFormat="1" ht="12.75" x14ac:dyDescent="0.2">
      <c r="A24" s="23"/>
      <c r="B24" s="109"/>
      <c r="C24" s="109"/>
      <c r="D24" s="109"/>
      <c r="E24" s="109"/>
      <c r="F24" s="109"/>
      <c r="G24" s="109"/>
      <c r="H24" s="109"/>
      <c r="I24" s="109"/>
      <c r="J24" s="109"/>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1" t="s">
        <v>48</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09" t="s">
        <v>38</v>
      </c>
      <c r="C26" s="109"/>
      <c r="D26" s="109"/>
      <c r="E26" s="109"/>
      <c r="F26" s="109"/>
      <c r="G26" s="109"/>
      <c r="H26" s="109"/>
      <c r="I26" s="109"/>
      <c r="J26" s="109"/>
      <c r="K26" s="23"/>
      <c r="M26" s="65"/>
      <c r="N26" s="65"/>
      <c r="O26" s="65"/>
      <c r="P26" s="65"/>
      <c r="Q26" s="65"/>
      <c r="R26" s="66"/>
      <c r="S26" s="66"/>
      <c r="T26" s="62"/>
      <c r="U26" s="62"/>
      <c r="V26" s="62"/>
      <c r="W26" s="62"/>
      <c r="X26" s="62"/>
      <c r="Y26" s="62"/>
    </row>
    <row r="27" spans="1:25" s="5" customFormat="1" ht="12.75" x14ac:dyDescent="0.2">
      <c r="A27" s="23"/>
      <c r="B27" s="109"/>
      <c r="C27" s="109"/>
      <c r="D27" s="109"/>
      <c r="E27" s="109"/>
      <c r="F27" s="109"/>
      <c r="G27" s="109"/>
      <c r="H27" s="109"/>
      <c r="I27" s="109"/>
      <c r="J27" s="109"/>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09" t="s">
        <v>39</v>
      </c>
      <c r="C29" s="109"/>
      <c r="D29" s="109"/>
      <c r="E29" s="109"/>
      <c r="F29" s="109"/>
      <c r="G29" s="109"/>
      <c r="H29" s="109"/>
      <c r="I29" s="109"/>
      <c r="J29" s="109"/>
      <c r="K29" s="23"/>
      <c r="M29" s="65"/>
      <c r="N29" s="65"/>
      <c r="O29" s="65"/>
      <c r="P29" s="65"/>
      <c r="Q29" s="65"/>
      <c r="R29" s="66"/>
      <c r="S29" s="66"/>
      <c r="T29" s="62"/>
      <c r="U29" s="62"/>
      <c r="V29" s="62"/>
      <c r="W29" s="62"/>
      <c r="X29" s="62"/>
      <c r="Y29" s="62"/>
    </row>
    <row r="30" spans="1:25" s="5" customFormat="1" ht="12.75" x14ac:dyDescent="0.2">
      <c r="A30" s="23"/>
      <c r="B30" s="109"/>
      <c r="C30" s="109"/>
      <c r="D30" s="109"/>
      <c r="E30" s="109"/>
      <c r="F30" s="109"/>
      <c r="G30" s="109"/>
      <c r="H30" s="109"/>
      <c r="I30" s="109"/>
      <c r="J30" s="109"/>
      <c r="K30" s="23"/>
      <c r="M30" s="65"/>
      <c r="N30" s="65"/>
      <c r="O30" s="65"/>
      <c r="P30" s="65"/>
      <c r="Q30" s="65"/>
      <c r="R30" s="66"/>
      <c r="S30" s="66"/>
      <c r="T30" s="62"/>
      <c r="U30" s="62"/>
      <c r="V30" s="62"/>
      <c r="W30" s="62"/>
      <c r="X30" s="62"/>
      <c r="Y30" s="62"/>
    </row>
    <row r="31" spans="1:25" s="5" customFormat="1" ht="12.75" customHeight="1" x14ac:dyDescent="0.2">
      <c r="A31" s="23"/>
      <c r="B31" s="109"/>
      <c r="C31" s="109"/>
      <c r="D31" s="109"/>
      <c r="E31" s="109"/>
      <c r="F31" s="109"/>
      <c r="G31" s="109"/>
      <c r="H31" s="109"/>
      <c r="I31" s="109"/>
      <c r="J31" s="109"/>
      <c r="K31" s="23"/>
      <c r="M31" s="65"/>
      <c r="N31" s="65"/>
      <c r="O31" s="65"/>
      <c r="P31" s="65"/>
      <c r="Q31" s="65"/>
      <c r="R31" s="66"/>
      <c r="S31" s="66"/>
      <c r="T31" s="62"/>
      <c r="U31" s="62"/>
      <c r="V31" s="62"/>
      <c r="W31" s="62"/>
      <c r="X31" s="62"/>
      <c r="Y31" s="62"/>
    </row>
    <row r="32" spans="1:25" s="5" customFormat="1" ht="12.75" x14ac:dyDescent="0.2">
      <c r="A32" s="23"/>
      <c r="B32" s="109"/>
      <c r="C32" s="109"/>
      <c r="D32" s="109"/>
      <c r="E32" s="109"/>
      <c r="F32" s="109"/>
      <c r="G32" s="109"/>
      <c r="H32" s="109"/>
      <c r="I32" s="109"/>
      <c r="J32" s="109"/>
      <c r="K32" s="23"/>
      <c r="M32" s="65"/>
      <c r="N32" s="65"/>
      <c r="O32" s="65"/>
      <c r="P32" s="65"/>
      <c r="Q32" s="65"/>
      <c r="R32" s="66"/>
      <c r="S32" s="66"/>
      <c r="T32" s="62"/>
      <c r="U32" s="62"/>
      <c r="V32" s="62"/>
      <c r="W32" s="62"/>
      <c r="X32" s="62"/>
      <c r="Y32" s="62"/>
    </row>
    <row r="33" spans="1:25" s="5" customFormat="1" ht="12.75" customHeight="1" x14ac:dyDescent="0.2">
      <c r="A33" s="23"/>
      <c r="B33" s="109"/>
      <c r="C33" s="109"/>
      <c r="D33" s="109"/>
      <c r="E33" s="109"/>
      <c r="F33" s="109"/>
      <c r="G33" s="109"/>
      <c r="H33" s="109"/>
      <c r="I33" s="109"/>
      <c r="J33" s="109"/>
      <c r="K33" s="23"/>
      <c r="M33" s="65"/>
      <c r="N33" s="65"/>
      <c r="O33" s="65"/>
      <c r="P33" s="65"/>
      <c r="Q33" s="65"/>
      <c r="R33" s="66"/>
      <c r="S33" s="66"/>
      <c r="T33" s="62"/>
      <c r="U33" s="62"/>
      <c r="V33" s="62"/>
      <c r="W33" s="62"/>
      <c r="X33" s="62"/>
      <c r="Y33" s="62"/>
    </row>
    <row r="34" spans="1:25" s="5" customFormat="1" ht="12.75" x14ac:dyDescent="0.2">
      <c r="A34" s="23"/>
      <c r="B34" s="71"/>
      <c r="C34" s="71"/>
      <c r="D34" s="111" t="s">
        <v>31</v>
      </c>
      <c r="E34" s="111"/>
      <c r="F34" s="111"/>
      <c r="G34" s="111"/>
      <c r="H34" s="111"/>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09" t="s">
        <v>40</v>
      </c>
      <c r="C38" s="109"/>
      <c r="D38" s="109"/>
      <c r="E38" s="109"/>
      <c r="F38" s="109"/>
      <c r="G38" s="109"/>
      <c r="H38" s="109"/>
      <c r="I38" s="109"/>
      <c r="J38" s="109"/>
      <c r="K38" s="23"/>
      <c r="M38" s="65"/>
      <c r="N38" s="65"/>
      <c r="O38" s="65"/>
      <c r="P38" s="65"/>
      <c r="Q38" s="65"/>
      <c r="R38" s="66"/>
      <c r="S38" s="66"/>
      <c r="T38" s="62"/>
      <c r="U38" s="62"/>
      <c r="V38" s="62"/>
      <c r="W38" s="62"/>
      <c r="X38" s="62"/>
      <c r="Y38" s="62"/>
    </row>
    <row r="39" spans="1:25" s="5" customFormat="1" ht="12.75" x14ac:dyDescent="0.2">
      <c r="A39" s="23"/>
      <c r="B39" s="109"/>
      <c r="C39" s="109"/>
      <c r="D39" s="109"/>
      <c r="E39" s="109"/>
      <c r="F39" s="109"/>
      <c r="G39" s="109"/>
      <c r="H39" s="109"/>
      <c r="I39" s="109"/>
      <c r="J39" s="109"/>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09" t="s">
        <v>41</v>
      </c>
      <c r="C41" s="109"/>
      <c r="D41" s="109"/>
      <c r="E41" s="109"/>
      <c r="F41" s="109"/>
      <c r="G41" s="109"/>
      <c r="H41" s="109"/>
      <c r="I41" s="109"/>
      <c r="J41" s="109"/>
      <c r="K41" s="23"/>
      <c r="M41" s="65"/>
      <c r="N41" s="65"/>
      <c r="O41" s="65"/>
      <c r="P41" s="65"/>
      <c r="Q41" s="65"/>
      <c r="R41" s="66"/>
      <c r="S41" s="66"/>
      <c r="T41" s="62"/>
      <c r="U41" s="62"/>
      <c r="V41" s="62"/>
      <c r="W41" s="62"/>
      <c r="X41" s="62"/>
      <c r="Y41" s="62"/>
    </row>
    <row r="42" spans="1:25" s="5" customFormat="1" ht="12.75" x14ac:dyDescent="0.2">
      <c r="A42" s="23"/>
      <c r="B42" s="109"/>
      <c r="C42" s="109"/>
      <c r="D42" s="109"/>
      <c r="E42" s="109"/>
      <c r="F42" s="109"/>
      <c r="G42" s="109"/>
      <c r="H42" s="109"/>
      <c r="I42" s="109"/>
      <c r="J42" s="109"/>
      <c r="K42" s="23"/>
      <c r="M42" s="65"/>
      <c r="N42" s="65"/>
      <c r="O42" s="65"/>
      <c r="P42" s="65"/>
      <c r="Q42" s="65"/>
      <c r="R42" s="66"/>
      <c r="S42" s="66"/>
      <c r="T42" s="62"/>
      <c r="U42" s="62"/>
      <c r="V42" s="62"/>
      <c r="W42" s="62"/>
      <c r="X42" s="62"/>
      <c r="Y42" s="62"/>
    </row>
    <row r="43" spans="1:25" s="5" customFormat="1" ht="12.75" x14ac:dyDescent="0.2">
      <c r="A43" s="23"/>
      <c r="B43" s="109"/>
      <c r="C43" s="109"/>
      <c r="D43" s="109"/>
      <c r="E43" s="109"/>
      <c r="F43" s="109"/>
      <c r="G43" s="109"/>
      <c r="H43" s="109"/>
      <c r="I43" s="109"/>
      <c r="J43" s="109"/>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09" t="s">
        <v>35</v>
      </c>
      <c r="C45" s="109"/>
      <c r="D45" s="109"/>
      <c r="E45" s="109"/>
      <c r="F45" s="109"/>
      <c r="G45" s="109"/>
      <c r="H45" s="109"/>
      <c r="I45" s="109"/>
      <c r="J45" s="109"/>
      <c r="K45" s="23"/>
      <c r="M45" s="65"/>
      <c r="N45" s="65"/>
      <c r="O45" s="65"/>
      <c r="P45" s="65"/>
      <c r="Q45" s="65"/>
      <c r="R45" s="66"/>
      <c r="S45" s="66"/>
      <c r="T45" s="62"/>
      <c r="U45" s="62"/>
      <c r="V45" s="62"/>
      <c r="W45" s="62"/>
      <c r="X45" s="62"/>
      <c r="Y45" s="62"/>
    </row>
    <row r="46" spans="1:25" s="5" customFormat="1" ht="12.75" x14ac:dyDescent="0.2">
      <c r="A46" s="23"/>
      <c r="B46" s="109"/>
      <c r="C46" s="109"/>
      <c r="D46" s="109"/>
      <c r="E46" s="109"/>
      <c r="F46" s="109"/>
      <c r="G46" s="109"/>
      <c r="H46" s="109"/>
      <c r="I46" s="109"/>
      <c r="J46" s="109"/>
      <c r="K46" s="23"/>
      <c r="M46" s="65"/>
      <c r="N46" s="65"/>
      <c r="O46" s="65"/>
      <c r="P46" s="65"/>
      <c r="Q46" s="65"/>
      <c r="R46" s="66"/>
      <c r="S46" s="66"/>
      <c r="T46" s="62"/>
      <c r="U46" s="62"/>
      <c r="V46" s="62"/>
      <c r="W46" s="62"/>
      <c r="X46" s="62"/>
      <c r="Y46" s="62"/>
    </row>
    <row r="47" spans="1:25" s="5" customFormat="1" ht="12.75" x14ac:dyDescent="0.2">
      <c r="A47" s="23"/>
      <c r="B47" s="109"/>
      <c r="C47" s="109"/>
      <c r="D47" s="109"/>
      <c r="E47" s="109"/>
      <c r="F47" s="109"/>
      <c r="G47" s="109"/>
      <c r="H47" s="109"/>
      <c r="I47" s="109"/>
      <c r="J47" s="109"/>
      <c r="K47" s="23"/>
      <c r="M47" s="65"/>
      <c r="N47" s="65"/>
      <c r="O47" s="65"/>
      <c r="P47" s="65"/>
      <c r="Q47" s="65"/>
      <c r="R47" s="66"/>
      <c r="S47" s="66"/>
      <c r="T47" s="62"/>
      <c r="U47" s="62"/>
      <c r="V47" s="62"/>
      <c r="W47" s="62"/>
      <c r="X47" s="62"/>
      <c r="Y47" s="62"/>
    </row>
    <row r="48" spans="1:25" s="5" customFormat="1" ht="12.75" customHeight="1" x14ac:dyDescent="0.2">
      <c r="A48" s="23"/>
      <c r="B48" s="109"/>
      <c r="C48" s="109"/>
      <c r="D48" s="109"/>
      <c r="E48" s="109"/>
      <c r="F48" s="109"/>
      <c r="G48" s="109"/>
      <c r="H48" s="109"/>
      <c r="I48" s="109"/>
      <c r="J48" s="109"/>
      <c r="K48" s="23"/>
      <c r="M48" s="65"/>
      <c r="N48" s="65"/>
      <c r="O48" s="65"/>
      <c r="P48" s="65"/>
      <c r="Q48" s="65"/>
      <c r="R48" s="66"/>
      <c r="S48" s="66"/>
      <c r="T48" s="62"/>
      <c r="U48" s="62"/>
      <c r="V48" s="62"/>
      <c r="W48" s="62"/>
      <c r="X48" s="62"/>
      <c r="Y48" s="62"/>
    </row>
    <row r="49" spans="1:25" s="5" customFormat="1" ht="12.75" x14ac:dyDescent="0.2">
      <c r="A49" s="23"/>
      <c r="B49" s="23" t="s">
        <v>42</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1" t="s">
        <v>47</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10" t="s">
        <v>44</v>
      </c>
      <c r="C54" s="110"/>
      <c r="D54" s="110"/>
      <c r="E54" s="110"/>
      <c r="F54" s="110"/>
      <c r="G54" s="110"/>
      <c r="H54" s="110"/>
      <c r="I54" s="110"/>
      <c r="J54" s="110"/>
      <c r="K54" s="23"/>
      <c r="M54" s="65"/>
      <c r="N54" s="65"/>
      <c r="O54" s="65"/>
      <c r="P54" s="65"/>
      <c r="Q54" s="65"/>
      <c r="R54" s="66"/>
      <c r="S54" s="66"/>
      <c r="T54" s="62"/>
      <c r="U54" s="62"/>
      <c r="V54" s="62"/>
      <c r="W54" s="62"/>
      <c r="X54" s="62"/>
      <c r="Y54" s="62"/>
    </row>
    <row r="55" spans="1:25" s="5" customFormat="1" ht="12.75" x14ac:dyDescent="0.2">
      <c r="A55" s="23"/>
      <c r="B55" s="110"/>
      <c r="C55" s="110"/>
      <c r="D55" s="110"/>
      <c r="E55" s="110"/>
      <c r="F55" s="110"/>
      <c r="G55" s="110"/>
      <c r="H55" s="110"/>
      <c r="I55" s="110"/>
      <c r="J55" s="110"/>
      <c r="K55" s="23"/>
      <c r="M55" s="65"/>
      <c r="N55" s="65"/>
      <c r="O55" s="65"/>
      <c r="P55" s="65"/>
      <c r="Q55" s="65"/>
      <c r="R55" s="66"/>
      <c r="S55" s="66"/>
      <c r="T55" s="62"/>
      <c r="U55" s="62"/>
      <c r="V55" s="62"/>
      <c r="W55" s="62"/>
      <c r="X55" s="62"/>
      <c r="Y55" s="62"/>
    </row>
    <row r="56" spans="1:25" s="5" customFormat="1" ht="12.75" x14ac:dyDescent="0.2">
      <c r="A56" s="23"/>
      <c r="B56" s="110"/>
      <c r="C56" s="110"/>
      <c r="D56" s="110"/>
      <c r="E56" s="110"/>
      <c r="F56" s="110"/>
      <c r="G56" s="110"/>
      <c r="H56" s="110"/>
      <c r="I56" s="110"/>
      <c r="J56" s="110"/>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2"/>
      <c r="P59" s="65"/>
      <c r="Q59" s="65"/>
      <c r="R59" s="66"/>
      <c r="S59" s="66"/>
      <c r="T59" s="62"/>
      <c r="U59" s="62"/>
      <c r="V59" s="62"/>
      <c r="W59" s="62"/>
      <c r="X59" s="62"/>
      <c r="Y59" s="62"/>
    </row>
    <row r="60" spans="1:25" s="5" customFormat="1" ht="12.75" x14ac:dyDescent="0.2">
      <c r="A60" s="23"/>
      <c r="B60" s="23" t="s">
        <v>45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1" t="s">
        <v>46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60"/>
  <sheetViews>
    <sheetView tabSelected="1" view="pageBreakPreview" topLeftCell="A10" zoomScale="145" zoomScaleNormal="100" zoomScaleSheetLayoutView="145" workbookViewId="0">
      <selection activeCell="G33" sqref="G33"/>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50</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49</v>
      </c>
      <c r="D3" s="1"/>
      <c r="E3" s="1"/>
      <c r="F3" s="2" t="s">
        <v>4</v>
      </c>
      <c r="G3" s="3" t="s">
        <v>21</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51</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R. Abbott</v>
      </c>
      <c r="H8" s="15"/>
      <c r="I8" s="7" t="s">
        <v>8</v>
      </c>
      <c r="J8" s="16" t="str">
        <f>$G$2</f>
        <v>AA-SM-002-015</v>
      </c>
      <c r="K8" s="17"/>
      <c r="L8" s="18"/>
      <c r="M8" s="9"/>
      <c r="N8" s="9"/>
      <c r="O8" s="9"/>
      <c r="P8" s="9"/>
      <c r="Q8" s="11"/>
      <c r="R8" s="12"/>
      <c r="S8" s="36"/>
      <c r="T8" s="35"/>
    </row>
    <row r="9" spans="1:35" s="5" customFormat="1" ht="12.75" x14ac:dyDescent="0.2">
      <c r="E9" s="7" t="s">
        <v>2</v>
      </c>
      <c r="F9" s="15" t="str">
        <f>$C$2</f>
        <v xml:space="preserve"> </v>
      </c>
      <c r="H9" s="15"/>
      <c r="I9" s="7" t="s">
        <v>9</v>
      </c>
      <c r="J9" s="17" t="str">
        <f>$G$3</f>
        <v>IR</v>
      </c>
      <c r="K9" s="17"/>
      <c r="L9" s="18"/>
      <c r="M9" s="9">
        <v>1</v>
      </c>
      <c r="N9" s="9"/>
      <c r="O9" s="9"/>
      <c r="P9" s="9"/>
      <c r="Q9" s="11"/>
      <c r="R9" s="12"/>
      <c r="S9" s="36"/>
      <c r="T9" s="35"/>
    </row>
    <row r="10" spans="1:35" s="5" customFormat="1" ht="12.75" x14ac:dyDescent="0.2">
      <c r="E10" s="7" t="s">
        <v>3</v>
      </c>
      <c r="F10" s="15" t="str">
        <f>$C$3</f>
        <v>10/6/2017</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TORSION - REGULAR SECTIONS - THIN-WALLED RECTANGULAR OR SQUARE BAR</v>
      </c>
      <c r="C12" s="73"/>
      <c r="D12" s="73"/>
      <c r="E12" s="74"/>
      <c r="F12" s="73"/>
      <c r="G12" s="73"/>
      <c r="H12" s="73"/>
      <c r="I12" s="73"/>
      <c r="J12" s="73"/>
      <c r="K12" s="73"/>
      <c r="L12" s="30"/>
      <c r="M12" s="37"/>
      <c r="N12" s="38"/>
      <c r="O12" s="38"/>
      <c r="P12" s="38"/>
      <c r="Q12" s="38"/>
      <c r="R12" s="37"/>
      <c r="S12" s="37"/>
      <c r="T12" s="39"/>
    </row>
    <row r="13" spans="1:35" s="26" customFormat="1" ht="12.75" x14ac:dyDescent="0.2">
      <c r="A13" s="28"/>
      <c r="B13" s="112" t="s">
        <v>52</v>
      </c>
      <c r="C13" s="112"/>
      <c r="D13" s="112"/>
      <c r="E13" s="28"/>
      <c r="F13" s="28"/>
      <c r="G13" s="28"/>
      <c r="H13" s="28"/>
      <c r="I13" s="28"/>
      <c r="J13" s="28"/>
      <c r="L13" s="29"/>
      <c r="M13" s="27"/>
      <c r="N13" s="27"/>
      <c r="O13" s="27"/>
      <c r="P13" s="27"/>
      <c r="Q13" s="27"/>
      <c r="R13" s="27"/>
      <c r="S13" s="27"/>
      <c r="T13" s="27"/>
    </row>
    <row r="14" spans="1:35" s="26" customFormat="1" ht="12.75" x14ac:dyDescent="0.2">
      <c r="A14" s="113"/>
      <c r="B14" s="114" t="s">
        <v>53</v>
      </c>
      <c r="C14" s="114"/>
      <c r="D14" s="114"/>
      <c r="E14" s="114"/>
      <c r="F14" s="114"/>
      <c r="G14" s="114"/>
      <c r="H14" s="114"/>
      <c r="I14" s="114"/>
      <c r="J14" s="114"/>
      <c r="K14" s="75"/>
      <c r="M14" s="27"/>
      <c r="N14" s="27"/>
      <c r="O14" s="27"/>
      <c r="P14" s="27"/>
      <c r="Q14" s="27"/>
      <c r="R14" s="27"/>
      <c r="S14" s="27"/>
      <c r="T14" s="27"/>
    </row>
    <row r="15" spans="1:35" s="26" customFormat="1" ht="12.75" x14ac:dyDescent="0.2">
      <c r="A15" s="113"/>
      <c r="B15" s="114"/>
      <c r="C15" s="114"/>
      <c r="D15" s="114"/>
      <c r="E15" s="114"/>
      <c r="F15" s="114"/>
      <c r="G15" s="114"/>
      <c r="H15" s="114"/>
      <c r="I15" s="114"/>
      <c r="J15" s="114"/>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75"/>
      <c r="B16" s="93"/>
      <c r="C16" s="97"/>
      <c r="D16" s="26"/>
      <c r="E16" s="26"/>
      <c r="F16" s="26"/>
      <c r="G16" s="77"/>
      <c r="H16" s="94"/>
      <c r="I16" s="75"/>
      <c r="J16" s="75"/>
      <c r="K16" s="75"/>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2.75" x14ac:dyDescent="0.2">
      <c r="A17" s="115"/>
      <c r="B17" s="115"/>
      <c r="C17" s="115"/>
      <c r="D17" s="115"/>
      <c r="E17" s="115"/>
      <c r="F17" s="115"/>
      <c r="G17" s="115"/>
      <c r="H17" s="115"/>
      <c r="I17" s="115"/>
      <c r="J17" s="115"/>
      <c r="K17" s="115"/>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A18" s="115"/>
      <c r="B18" s="115"/>
      <c r="E18" s="116" t="s">
        <v>54</v>
      </c>
      <c r="F18" s="117">
        <v>10000</v>
      </c>
      <c r="G18" s="118" t="s">
        <v>67</v>
      </c>
      <c r="I18" s="116"/>
      <c r="J18" s="116"/>
      <c r="K18" s="115"/>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A19" s="115"/>
      <c r="B19" s="115"/>
      <c r="E19" s="116" t="s">
        <v>56</v>
      </c>
      <c r="F19" s="121">
        <v>1</v>
      </c>
      <c r="G19" s="118" t="s">
        <v>70</v>
      </c>
      <c r="I19" s="115"/>
      <c r="J19" s="115"/>
      <c r="K19" s="115"/>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115"/>
      <c r="B20" s="115"/>
      <c r="E20" s="116" t="s">
        <v>59</v>
      </c>
      <c r="F20" s="121">
        <v>0.5</v>
      </c>
      <c r="G20" s="118" t="s">
        <v>71</v>
      </c>
      <c r="H20" s="115"/>
      <c r="I20" s="115"/>
      <c r="J20" s="115"/>
      <c r="K20" s="115"/>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115"/>
      <c r="B21" s="115"/>
      <c r="E21" s="116" t="s">
        <v>60</v>
      </c>
      <c r="F21" s="124">
        <v>0.04</v>
      </c>
      <c r="G21" s="118" t="s">
        <v>72</v>
      </c>
      <c r="H21" s="116"/>
      <c r="I21" s="116"/>
      <c r="J21" s="116"/>
      <c r="K21" s="115"/>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115"/>
      <c r="B22" s="115"/>
      <c r="E22" s="116" t="s">
        <v>73</v>
      </c>
      <c r="F22" s="124">
        <v>0.03</v>
      </c>
      <c r="G22" s="118" t="s">
        <v>74</v>
      </c>
      <c r="H22" s="115"/>
      <c r="I22" s="115"/>
      <c r="J22" s="115"/>
      <c r="K22" s="115"/>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2.75" x14ac:dyDescent="0.2">
      <c r="A23" s="115"/>
      <c r="B23" s="115"/>
      <c r="E23" s="116" t="s">
        <v>55</v>
      </c>
      <c r="F23" s="119">
        <v>6</v>
      </c>
      <c r="G23" s="120" t="s">
        <v>68</v>
      </c>
      <c r="I23" s="116"/>
      <c r="J23" s="115"/>
      <c r="K23" s="115"/>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115"/>
      <c r="B24" s="115"/>
      <c r="E24" s="116" t="s">
        <v>57</v>
      </c>
      <c r="F24" s="122">
        <v>3900000</v>
      </c>
      <c r="G24" s="123" t="s">
        <v>69</v>
      </c>
      <c r="J24" s="116"/>
      <c r="K24" s="115"/>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115"/>
      <c r="B25" s="115"/>
      <c r="I25" s="115"/>
      <c r="J25" s="116"/>
      <c r="K25" s="115"/>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115"/>
      <c r="B26" s="115"/>
      <c r="J26" s="115"/>
      <c r="K26" s="115"/>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B27" s="28" t="s">
        <v>75</v>
      </c>
      <c r="L27" s="30"/>
      <c r="M27" s="27"/>
      <c r="N27" s="27"/>
      <c r="O27" s="27"/>
      <c r="P27" s="27"/>
      <c r="Q27" s="27"/>
      <c r="R27" s="27"/>
      <c r="S27" s="27"/>
      <c r="T27" s="27"/>
      <c r="U27" s="30"/>
      <c r="V27" s="40"/>
      <c r="W27" s="40"/>
      <c r="X27" s="30"/>
      <c r="Y27" s="18"/>
      <c r="Z27" s="18"/>
      <c r="AA27" s="18"/>
      <c r="AB27" s="18"/>
      <c r="AC27" s="18"/>
      <c r="AD27" s="5"/>
      <c r="AE27" s="45"/>
      <c r="AF27" s="45"/>
      <c r="AG27" s="45"/>
      <c r="AH27" s="45"/>
      <c r="AI27" s="44"/>
    </row>
    <row r="28" spans="1:35" s="28" customFormat="1" ht="12.75" x14ac:dyDescent="0.2">
      <c r="B28" s="116" t="s">
        <v>61</v>
      </c>
      <c r="C28" s="28" t="str">
        <f ca="1">[1]!xlv(C30)</f>
        <v>(2 × t₂ × t₁ × (a - t₂)² × (b - t₁)²) / (a × t₂ + b × t₁ - t₂² - t₁²)</v>
      </c>
      <c r="L28" s="30"/>
      <c r="M28" s="27"/>
      <c r="N28" s="27"/>
      <c r="O28" s="27"/>
      <c r="P28" s="27"/>
      <c r="Q28" s="27"/>
      <c r="R28" s="27"/>
      <c r="S28" s="27"/>
      <c r="T28" s="27"/>
      <c r="U28" s="30"/>
      <c r="V28" s="40"/>
      <c r="W28" s="40"/>
      <c r="X28" s="30"/>
      <c r="Y28" s="18"/>
      <c r="Z28" s="18"/>
      <c r="AA28" s="18"/>
      <c r="AB28" s="18"/>
      <c r="AC28" s="18"/>
      <c r="AD28" s="18"/>
      <c r="AE28" s="45"/>
      <c r="AF28" s="45"/>
      <c r="AG28" s="45"/>
      <c r="AH28" s="45"/>
      <c r="AI28" s="44"/>
    </row>
    <row r="29" spans="1:35" s="28" customFormat="1" ht="12.75" x14ac:dyDescent="0.2">
      <c r="B29" s="116" t="s">
        <v>61</v>
      </c>
      <c r="C29" s="28" t="str">
        <f>[1]!xln(C30)</f>
        <v>(2 × 0.03 × 0.04 × (1 - 0.03)² × (0.5 - 0.04)²) / (1 × 0.03 + 0.5 × 0.04 - 0.03² - 0.04²)</v>
      </c>
      <c r="L29" s="30"/>
      <c r="M29" s="27"/>
      <c r="N29" s="27"/>
      <c r="O29" s="27"/>
      <c r="P29" s="27"/>
      <c r="Q29" s="27"/>
      <c r="R29" s="27"/>
      <c r="S29" s="27"/>
      <c r="T29" s="27"/>
      <c r="U29" s="30"/>
      <c r="V29" s="40"/>
      <c r="W29" s="40"/>
      <c r="X29" s="30"/>
      <c r="Y29" s="18"/>
      <c r="Z29" s="18"/>
      <c r="AA29" s="18"/>
      <c r="AB29" s="18"/>
      <c r="AC29" s="18"/>
      <c r="AD29" s="18"/>
      <c r="AE29" s="45"/>
      <c r="AF29" s="45"/>
      <c r="AG29" s="45"/>
      <c r="AH29" s="45"/>
      <c r="AI29" s="44"/>
    </row>
    <row r="30" spans="1:35" s="28" customFormat="1" ht="12.75" x14ac:dyDescent="0.2">
      <c r="B30" s="116" t="s">
        <v>61</v>
      </c>
      <c r="C30" s="125">
        <f>(2*F22*F21*(F19-F22)^2*(F20-F21)^2)/(F19*F22+F20*F21-F22^2-F21^2)</f>
        <v>1.0059508547368418E-2</v>
      </c>
      <c r="D30" s="118" t="s">
        <v>62</v>
      </c>
      <c r="L30" s="30"/>
      <c r="M30" s="27"/>
      <c r="N30" s="27"/>
      <c r="O30" s="27"/>
      <c r="P30" s="27"/>
      <c r="Q30" s="27"/>
      <c r="R30" s="27"/>
      <c r="S30" s="27"/>
      <c r="T30" s="27"/>
      <c r="U30" s="30"/>
      <c r="V30" s="40"/>
      <c r="W30" s="40"/>
      <c r="X30" s="30"/>
      <c r="Y30" s="18"/>
      <c r="Z30" s="18"/>
      <c r="AA30" s="18"/>
      <c r="AB30" s="18"/>
      <c r="AC30" s="18"/>
      <c r="AD30" s="5"/>
      <c r="AE30" s="45"/>
      <c r="AF30" s="45"/>
      <c r="AG30" s="45"/>
      <c r="AH30" s="45"/>
      <c r="AI30" s="44"/>
    </row>
    <row r="31" spans="1:35" s="28" customFormat="1" ht="12.75" x14ac:dyDescent="0.2">
      <c r="L31" s="30"/>
      <c r="M31" s="27"/>
      <c r="N31" s="27"/>
      <c r="O31" s="27"/>
      <c r="P31" s="27"/>
      <c r="Q31" s="27"/>
      <c r="R31" s="27"/>
      <c r="S31" s="27"/>
      <c r="T31" s="27"/>
      <c r="U31" s="30"/>
      <c r="V31" s="40"/>
      <c r="W31" s="40"/>
      <c r="X31" s="30"/>
      <c r="Y31" s="18"/>
      <c r="Z31" s="18"/>
      <c r="AA31" s="18"/>
      <c r="AB31" s="18"/>
      <c r="AC31" s="18"/>
      <c r="AD31" s="5"/>
      <c r="AE31" s="45"/>
      <c r="AF31" s="45"/>
      <c r="AG31" s="45"/>
      <c r="AH31" s="45"/>
      <c r="AI31" s="44"/>
    </row>
    <row r="32" spans="1:35" s="28" customFormat="1" ht="12.75" x14ac:dyDescent="0.2">
      <c r="B32" s="28" t="s">
        <v>76</v>
      </c>
      <c r="C32" s="79"/>
      <c r="D32" s="77"/>
      <c r="E32" s="75"/>
      <c r="F32" s="82"/>
      <c r="G32" s="77"/>
      <c r="L32" s="30"/>
      <c r="M32" s="27"/>
      <c r="N32" s="27"/>
      <c r="O32" s="27"/>
      <c r="P32" s="27"/>
      <c r="Q32" s="27"/>
      <c r="R32" s="27"/>
      <c r="S32" s="27"/>
      <c r="T32" s="27"/>
      <c r="U32" s="30"/>
      <c r="V32" s="40"/>
      <c r="W32" s="40"/>
      <c r="X32" s="30"/>
      <c r="Y32" s="5"/>
      <c r="Z32" s="5"/>
      <c r="AA32" s="5"/>
      <c r="AB32" s="5"/>
      <c r="AC32" s="5"/>
      <c r="AD32" s="40"/>
      <c r="AE32" s="43"/>
      <c r="AF32" s="54"/>
      <c r="AG32" s="42"/>
      <c r="AH32" s="5"/>
      <c r="AI32" s="5"/>
    </row>
    <row r="33" spans="1:35" s="28" customFormat="1" ht="14.25" x14ac:dyDescent="0.2">
      <c r="B33" s="116" t="s">
        <v>65</v>
      </c>
      <c r="C33" s="28" t="str">
        <f ca="1">[1]!xlv(C35)</f>
        <v>T / (2 × t₁ × (a - t₂) × (b - t₁))</v>
      </c>
      <c r="E33" s="115"/>
      <c r="F33" s="116"/>
      <c r="G33" s="116"/>
      <c r="L33" s="30"/>
      <c r="M33" s="27"/>
      <c r="N33" s="27"/>
      <c r="O33" s="27"/>
      <c r="P33" s="27"/>
      <c r="Q33" s="27"/>
      <c r="R33" s="27"/>
      <c r="S33" s="27"/>
      <c r="T33" s="27"/>
      <c r="U33" s="30"/>
      <c r="V33" s="40"/>
      <c r="W33" s="40"/>
      <c r="X33" s="30"/>
      <c r="Y33" s="18"/>
      <c r="Z33" s="18"/>
      <c r="AA33" s="18"/>
      <c r="AB33" s="18"/>
      <c r="AC33" s="18"/>
      <c r="AD33" s="5"/>
      <c r="AE33" s="41"/>
      <c r="AF33" s="41"/>
      <c r="AG33" s="41"/>
      <c r="AH33" s="41"/>
      <c r="AI33" s="41"/>
    </row>
    <row r="34" spans="1:35" s="28" customFormat="1" ht="14.25" x14ac:dyDescent="0.2">
      <c r="B34" s="116" t="s">
        <v>65</v>
      </c>
      <c r="C34" s="28" t="str">
        <f>[1]!xln(C35)</f>
        <v>10000 / (2 × 0.04 × (1 - 0.03) × (0.5 - 0.04))</v>
      </c>
      <c r="L34" s="30"/>
      <c r="M34" s="27"/>
      <c r="N34" s="27"/>
      <c r="O34" s="27"/>
      <c r="P34" s="27"/>
      <c r="Q34" s="27"/>
      <c r="R34" s="27"/>
      <c r="S34" s="27"/>
      <c r="T34" s="27"/>
      <c r="U34" s="30"/>
      <c r="V34" s="40"/>
      <c r="W34" s="40"/>
      <c r="X34" s="30"/>
      <c r="Y34" s="18"/>
      <c r="Z34" s="18"/>
      <c r="AA34" s="18"/>
      <c r="AB34" s="18"/>
      <c r="AC34" s="18"/>
      <c r="AD34" s="18"/>
      <c r="AE34" s="41"/>
      <c r="AF34" s="41"/>
      <c r="AG34" s="41"/>
      <c r="AH34" s="41"/>
      <c r="AI34" s="41"/>
    </row>
    <row r="35" spans="1:35" s="28" customFormat="1" ht="14.25" x14ac:dyDescent="0.2">
      <c r="A35" s="79"/>
      <c r="B35" s="116" t="s">
        <v>65</v>
      </c>
      <c r="C35" s="127">
        <f>F18/(2*F21*(F19-F22)*(F20-F21))</f>
        <v>280143.43343792018</v>
      </c>
      <c r="D35" s="118" t="s">
        <v>58</v>
      </c>
      <c r="E35" s="115"/>
      <c r="F35" s="115"/>
      <c r="G35" s="115"/>
      <c r="H35" s="96"/>
      <c r="I35" s="78"/>
      <c r="J35" s="78"/>
      <c r="K35" s="75"/>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4.25" x14ac:dyDescent="0.2">
      <c r="A36" s="79"/>
      <c r="B36" s="116" t="s">
        <v>66</v>
      </c>
      <c r="C36" s="28" t="str">
        <f ca="1">[1]!xlv(C38)</f>
        <v>T / (2 × t₂ × (a - t₂) × (b - t₁))</v>
      </c>
      <c r="H36" s="96"/>
      <c r="I36" s="78"/>
      <c r="J36" s="78"/>
      <c r="K36" s="75"/>
      <c r="L36" s="30"/>
      <c r="M36" s="27"/>
      <c r="N36" s="27"/>
      <c r="O36" s="27"/>
      <c r="P36" s="27"/>
      <c r="Q36" s="27"/>
      <c r="R36" s="27"/>
      <c r="S36" s="27"/>
      <c r="T36" s="27"/>
      <c r="U36" s="30"/>
      <c r="V36" s="40"/>
      <c r="W36" s="40"/>
      <c r="X36" s="30"/>
      <c r="Y36" s="18"/>
      <c r="Z36" s="18"/>
      <c r="AA36" s="18"/>
      <c r="AB36" s="18"/>
      <c r="AC36" s="18"/>
      <c r="AD36" s="5"/>
      <c r="AE36" s="41"/>
      <c r="AF36" s="41"/>
      <c r="AG36" s="41"/>
      <c r="AH36" s="41"/>
      <c r="AI36" s="41"/>
    </row>
    <row r="37" spans="1:35" s="28" customFormat="1" ht="14.25" x14ac:dyDescent="0.2">
      <c r="A37" s="79"/>
      <c r="B37" s="116" t="s">
        <v>66</v>
      </c>
      <c r="C37" s="28" t="str">
        <f>[1]!xln(C38)</f>
        <v>10000 / (2 × 0.03 × (1 - 0.03) × (0.5 - 0.04))</v>
      </c>
      <c r="H37" s="96"/>
      <c r="I37" s="78"/>
      <c r="J37" s="78"/>
      <c r="K37" s="75"/>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4.25" x14ac:dyDescent="0.2">
      <c r="A38" s="79"/>
      <c r="B38" s="116" t="s">
        <v>66</v>
      </c>
      <c r="C38" s="127">
        <f>F18/(2*F22*(F19-F22)*(F20-F21))</f>
        <v>373524.577917227</v>
      </c>
      <c r="D38" s="118" t="s">
        <v>58</v>
      </c>
      <c r="E38" s="115"/>
      <c r="F38" s="116"/>
      <c r="G38" s="116"/>
      <c r="H38" s="96"/>
      <c r="I38" s="78"/>
      <c r="J38" s="78"/>
      <c r="K38" s="75"/>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79"/>
      <c r="B39" s="81"/>
      <c r="C39" s="79"/>
      <c r="D39" s="77"/>
      <c r="E39" s="75"/>
      <c r="F39" s="82"/>
      <c r="G39" s="77"/>
      <c r="H39" s="96"/>
      <c r="I39" s="78"/>
      <c r="J39" s="78"/>
      <c r="K39" s="7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79"/>
      <c r="B40" s="28" t="s">
        <v>77</v>
      </c>
      <c r="F40" s="83"/>
      <c r="G40" s="77"/>
      <c r="H40" s="96"/>
      <c r="I40" s="78"/>
      <c r="J40" s="78"/>
      <c r="K40" s="75"/>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2.75" x14ac:dyDescent="0.2">
      <c r="A41" s="79"/>
      <c r="B41" s="116" t="s">
        <v>63</v>
      </c>
      <c r="C41" s="28" t="str">
        <f ca="1">[1]!xlv(C43)</f>
        <v>(T × L) / (J × G)</v>
      </c>
      <c r="D41" s="118"/>
      <c r="F41" s="80"/>
      <c r="G41" s="84"/>
      <c r="H41" s="96"/>
      <c r="I41" s="78"/>
      <c r="J41" s="78"/>
      <c r="K41" s="75"/>
      <c r="L41" s="30"/>
      <c r="M41" s="27"/>
      <c r="N41" s="27"/>
      <c r="O41" s="27"/>
      <c r="P41" s="27"/>
      <c r="Q41" s="27"/>
      <c r="R41" s="27"/>
      <c r="S41" s="27"/>
      <c r="T41" s="27"/>
      <c r="U41" s="30"/>
      <c r="V41" s="40"/>
      <c r="W41" s="40"/>
      <c r="X41" s="30"/>
      <c r="Y41" s="18"/>
      <c r="Z41" s="18"/>
      <c r="AA41" s="18"/>
      <c r="AB41" s="18"/>
      <c r="AC41" s="18"/>
      <c r="AD41" s="5"/>
      <c r="AE41" s="41"/>
      <c r="AF41" s="41"/>
      <c r="AG41" s="41"/>
      <c r="AH41" s="41"/>
      <c r="AI41" s="41"/>
    </row>
    <row r="42" spans="1:35" s="28" customFormat="1" ht="12.75" x14ac:dyDescent="0.2">
      <c r="A42" s="79"/>
      <c r="B42" s="116" t="s">
        <v>63</v>
      </c>
      <c r="C42" s="28" t="str">
        <f>[1]!xln(C43)</f>
        <v>(10000 × 6) / (0.0101 × 3900000)</v>
      </c>
      <c r="D42" s="118"/>
      <c r="F42" s="75"/>
      <c r="G42" s="85"/>
      <c r="H42" s="96"/>
      <c r="I42" s="78"/>
      <c r="J42" s="78"/>
      <c r="K42" s="75"/>
      <c r="L42" s="30"/>
      <c r="M42" s="27"/>
      <c r="N42" s="27"/>
      <c r="O42" s="27"/>
      <c r="P42" s="27"/>
      <c r="Q42" s="27"/>
      <c r="R42" s="27"/>
      <c r="S42" s="27"/>
      <c r="T42" s="27"/>
      <c r="U42" s="30"/>
      <c r="V42" s="40"/>
      <c r="W42" s="40"/>
      <c r="X42" s="30"/>
      <c r="Y42" s="18"/>
      <c r="Z42" s="18"/>
      <c r="AA42" s="18"/>
      <c r="AB42" s="18"/>
      <c r="AC42" s="18"/>
      <c r="AD42" s="5"/>
      <c r="AE42" s="41"/>
      <c r="AF42" s="41"/>
      <c r="AG42" s="41"/>
      <c r="AH42" s="41"/>
      <c r="AI42" s="41"/>
    </row>
    <row r="43" spans="1:35" s="28" customFormat="1" ht="12.75" x14ac:dyDescent="0.2">
      <c r="A43" s="79"/>
      <c r="B43" s="116" t="s">
        <v>63</v>
      </c>
      <c r="C43" s="126">
        <f>(F18*F23)/(C30*F24)</f>
        <v>1.5293605360711207</v>
      </c>
      <c r="D43" s="28" t="s">
        <v>64</v>
      </c>
      <c r="F43" s="75"/>
      <c r="G43" s="75"/>
      <c r="H43" s="96"/>
      <c r="I43" s="78"/>
      <c r="J43" s="78"/>
      <c r="K43" s="75"/>
      <c r="L43" s="30"/>
      <c r="M43" s="27"/>
      <c r="N43" s="27"/>
      <c r="O43" s="27"/>
      <c r="P43" s="27"/>
      <c r="Q43" s="27"/>
      <c r="R43" s="27"/>
      <c r="S43" s="27"/>
      <c r="T43" s="27"/>
      <c r="U43" s="30"/>
      <c r="V43" s="40"/>
      <c r="W43" s="40"/>
      <c r="X43" s="30"/>
      <c r="Y43" s="18"/>
      <c r="Z43" s="18"/>
      <c r="AA43" s="18"/>
      <c r="AB43" s="18"/>
      <c r="AC43" s="18"/>
      <c r="AD43" s="5"/>
      <c r="AE43" s="41"/>
      <c r="AF43" s="41"/>
      <c r="AG43" s="41"/>
      <c r="AH43" s="41"/>
      <c r="AI43" s="41"/>
    </row>
    <row r="44" spans="1:35" s="28" customFormat="1" ht="12.75" x14ac:dyDescent="0.2">
      <c r="A44" s="79"/>
      <c r="H44" s="96"/>
      <c r="I44" s="78"/>
      <c r="J44" s="78"/>
      <c r="K44" s="75"/>
      <c r="L44" s="30"/>
      <c r="M44" s="27"/>
      <c r="N44" s="27"/>
      <c r="O44" s="27"/>
      <c r="P44" s="27"/>
      <c r="Q44" s="27"/>
      <c r="R44" s="27"/>
      <c r="S44" s="27"/>
      <c r="T44" s="27"/>
      <c r="U44" s="30"/>
      <c r="V44" s="40"/>
      <c r="W44" s="40"/>
      <c r="X44" s="30"/>
      <c r="Y44" s="18"/>
      <c r="Z44" s="18"/>
      <c r="AA44" s="18"/>
      <c r="AB44" s="18"/>
      <c r="AC44" s="18"/>
      <c r="AD44" s="5"/>
      <c r="AE44" s="41"/>
      <c r="AF44" s="41"/>
      <c r="AG44" s="41"/>
      <c r="AH44" s="41"/>
      <c r="AI44" s="41"/>
    </row>
    <row r="45" spans="1:35" s="28" customFormat="1" ht="12.75" x14ac:dyDescent="0.2">
      <c r="A45" s="79"/>
      <c r="H45" s="95"/>
      <c r="I45" s="75"/>
      <c r="J45" s="78"/>
      <c r="K45" s="79"/>
      <c r="L45" s="30"/>
      <c r="M45" s="27"/>
      <c r="N45" s="27"/>
      <c r="O45" s="27"/>
      <c r="P45" s="27"/>
      <c r="Q45" s="27"/>
      <c r="R45" s="27"/>
      <c r="S45" s="27"/>
      <c r="T45" s="27"/>
      <c r="U45" s="30"/>
      <c r="V45" s="40"/>
      <c r="W45" s="40"/>
      <c r="X45" s="30"/>
      <c r="Y45" s="18"/>
      <c r="Z45" s="18"/>
      <c r="AA45" s="40"/>
      <c r="AB45" s="5"/>
      <c r="AC45" s="5"/>
      <c r="AD45" s="5"/>
      <c r="AE45" s="5"/>
      <c r="AF45" s="5"/>
      <c r="AG45" s="5"/>
      <c r="AH45" s="5"/>
      <c r="AI45" s="51"/>
    </row>
    <row r="46" spans="1:35" s="28" customFormat="1" ht="12.75" x14ac:dyDescent="0.2">
      <c r="A46" s="80"/>
      <c r="H46" s="75"/>
      <c r="I46" s="75"/>
      <c r="J46" s="75"/>
      <c r="K46" s="75"/>
      <c r="L46" s="30"/>
      <c r="M46" s="27"/>
      <c r="N46" s="27"/>
      <c r="O46" s="27"/>
      <c r="P46" s="27"/>
      <c r="Q46" s="27"/>
      <c r="R46" s="27"/>
      <c r="S46" s="27"/>
      <c r="T46" s="27"/>
      <c r="U46" s="30"/>
      <c r="V46" s="40"/>
      <c r="W46" s="40"/>
      <c r="X46" s="30"/>
      <c r="Y46" s="18"/>
      <c r="Z46" s="5"/>
      <c r="AA46" s="40"/>
      <c r="AB46" s="5"/>
      <c r="AC46" s="5"/>
      <c r="AD46" s="5"/>
      <c r="AE46" s="5"/>
      <c r="AF46" s="5"/>
      <c r="AG46" s="5"/>
      <c r="AH46" s="5"/>
      <c r="AI46" s="51"/>
    </row>
    <row r="47" spans="1:35" s="28" customFormat="1" ht="12.75" x14ac:dyDescent="0.2">
      <c r="A47" s="75"/>
      <c r="H47" s="78"/>
      <c r="I47" s="86"/>
      <c r="J47" s="75"/>
      <c r="K47" s="75"/>
      <c r="L47" s="30"/>
      <c r="M47" s="27"/>
      <c r="N47" s="27"/>
      <c r="O47" s="27"/>
      <c r="P47" s="27"/>
      <c r="Q47" s="27"/>
      <c r="R47" s="27"/>
      <c r="S47" s="27"/>
      <c r="T47" s="27"/>
      <c r="U47" s="30"/>
      <c r="V47" s="40"/>
      <c r="W47" s="40"/>
      <c r="X47" s="30"/>
      <c r="Y47" s="18"/>
      <c r="Z47" s="5"/>
      <c r="AA47" s="40"/>
      <c r="AB47" s="5"/>
      <c r="AC47" s="5"/>
      <c r="AD47" s="5"/>
      <c r="AE47" s="5"/>
      <c r="AF47" s="5"/>
      <c r="AG47" s="5"/>
      <c r="AH47" s="5"/>
      <c r="AI47" s="5"/>
    </row>
    <row r="48" spans="1:35" s="28" customFormat="1" ht="12.75" x14ac:dyDescent="0.2">
      <c r="A48" s="75"/>
      <c r="H48" s="75"/>
      <c r="I48" s="75"/>
      <c r="J48" s="75"/>
      <c r="K48" s="75"/>
      <c r="L48" s="30"/>
      <c r="M48" s="27"/>
      <c r="N48" s="27"/>
      <c r="O48" s="27"/>
      <c r="P48" s="27"/>
      <c r="Q48" s="27"/>
      <c r="R48" s="27"/>
      <c r="S48" s="27"/>
      <c r="T48" s="27"/>
      <c r="U48" s="30"/>
      <c r="V48" s="40"/>
      <c r="W48" s="40"/>
      <c r="X48" s="30"/>
      <c r="Y48" s="5"/>
      <c r="Z48" s="5"/>
      <c r="AA48" s="5"/>
      <c r="AB48" s="5"/>
      <c r="AC48" s="5"/>
      <c r="AD48" s="5"/>
      <c r="AE48" s="5"/>
      <c r="AF48" s="5"/>
      <c r="AG48" s="5"/>
      <c r="AH48" s="51"/>
      <c r="AI48" s="5"/>
    </row>
    <row r="49" spans="1:35" s="28" customFormat="1" ht="12.75" x14ac:dyDescent="0.2">
      <c r="A49" s="75"/>
      <c r="B49" s="77"/>
      <c r="C49" s="87"/>
      <c r="D49" s="75"/>
      <c r="E49" s="75"/>
      <c r="F49" s="82"/>
      <c r="G49" s="75"/>
      <c r="H49" s="75"/>
      <c r="I49" s="82"/>
      <c r="J49" s="75"/>
      <c r="K49" s="75"/>
      <c r="L49" s="30"/>
      <c r="M49" s="27"/>
      <c r="N49" s="27"/>
      <c r="O49" s="27"/>
      <c r="P49" s="27"/>
      <c r="Q49" s="27"/>
      <c r="R49" s="27"/>
      <c r="S49" s="27"/>
      <c r="T49" s="27"/>
      <c r="U49" s="30"/>
      <c r="V49" s="40"/>
      <c r="W49" s="40"/>
      <c r="X49" s="30"/>
      <c r="Y49" s="18"/>
      <c r="Z49" s="5"/>
      <c r="AA49" s="55"/>
      <c r="AB49" s="5"/>
      <c r="AC49" s="5"/>
      <c r="AD49" s="5"/>
      <c r="AE49" s="5"/>
      <c r="AF49" s="5"/>
      <c r="AG49" s="5"/>
      <c r="AH49" s="5"/>
      <c r="AI49" s="5"/>
    </row>
    <row r="50" spans="1:35" s="28" customFormat="1" ht="12.75" x14ac:dyDescent="0.2">
      <c r="A50" s="75"/>
      <c r="B50" s="77"/>
      <c r="C50" s="88"/>
      <c r="D50" s="75"/>
      <c r="E50" s="76"/>
      <c r="F50" s="82"/>
      <c r="G50" s="75"/>
      <c r="H50" s="75"/>
      <c r="I50" s="82"/>
      <c r="J50" s="75"/>
      <c r="K50" s="75"/>
      <c r="L50" s="30"/>
      <c r="M50" s="27"/>
      <c r="N50" s="27"/>
      <c r="O50" s="27"/>
      <c r="P50" s="27"/>
      <c r="Q50" s="27"/>
      <c r="R50" s="27"/>
      <c r="S50" s="27"/>
      <c r="T50" s="27"/>
      <c r="U50" s="30"/>
      <c r="V50" s="40"/>
      <c r="W50" s="40"/>
      <c r="X50" s="30"/>
      <c r="Y50" s="52"/>
      <c r="Z50" s="5"/>
      <c r="AA50" s="41"/>
      <c r="AB50" s="5"/>
      <c r="AC50" s="5"/>
      <c r="AD50" s="5"/>
      <c r="AE50" s="5"/>
      <c r="AF50" s="5"/>
      <c r="AG50" s="5"/>
      <c r="AH50" s="5"/>
      <c r="AI50" s="5"/>
    </row>
    <row r="51" spans="1:35" s="28" customFormat="1" ht="12.75" x14ac:dyDescent="0.2">
      <c r="A51" s="75"/>
      <c r="B51" s="77"/>
      <c r="C51" s="88"/>
      <c r="D51" s="75"/>
      <c r="E51" s="76"/>
      <c r="F51" s="82"/>
      <c r="G51" s="75"/>
      <c r="H51" s="75"/>
      <c r="I51" s="82"/>
      <c r="J51" s="75"/>
      <c r="K51" s="75"/>
      <c r="L51" s="30"/>
      <c r="M51" s="27"/>
      <c r="N51" s="27"/>
      <c r="O51" s="27"/>
      <c r="P51" s="27"/>
      <c r="Q51" s="27"/>
      <c r="R51" s="27"/>
      <c r="S51" s="27"/>
      <c r="T51" s="27"/>
      <c r="U51" s="30"/>
      <c r="V51" s="40"/>
      <c r="W51" s="40"/>
      <c r="X51" s="30"/>
      <c r="Y51" s="52"/>
      <c r="Z51" s="5"/>
      <c r="AA51" s="41"/>
      <c r="AB51" s="5"/>
      <c r="AC51" s="5"/>
      <c r="AD51" s="5"/>
      <c r="AE51" s="5"/>
      <c r="AF51" s="5"/>
      <c r="AG51" s="5"/>
      <c r="AH51" s="5"/>
      <c r="AI51" s="5"/>
    </row>
    <row r="52" spans="1:35" s="28" customFormat="1" ht="12.75" x14ac:dyDescent="0.2">
      <c r="A52" s="75"/>
      <c r="B52" s="77"/>
      <c r="C52" s="88"/>
      <c r="D52" s="75"/>
      <c r="E52" s="76"/>
      <c r="F52" s="82"/>
      <c r="G52" s="75"/>
      <c r="H52" s="75"/>
      <c r="I52" s="82"/>
      <c r="J52" s="75"/>
      <c r="K52" s="75"/>
      <c r="L52" s="30"/>
      <c r="M52" s="27"/>
      <c r="N52" s="27"/>
      <c r="O52" s="27"/>
      <c r="P52" s="27"/>
      <c r="Q52" s="27"/>
      <c r="R52" s="27"/>
      <c r="S52" s="27"/>
      <c r="T52" s="27"/>
      <c r="U52" s="30"/>
      <c r="V52" s="40"/>
      <c r="W52" s="40"/>
      <c r="X52" s="30"/>
      <c r="Y52" s="52"/>
      <c r="Z52" s="5"/>
      <c r="AA52" s="41"/>
      <c r="AB52" s="5"/>
      <c r="AC52" s="5"/>
      <c r="AD52" s="5"/>
      <c r="AE52" s="5"/>
      <c r="AF52" s="5"/>
      <c r="AG52" s="5"/>
      <c r="AH52" s="5"/>
      <c r="AI52" s="5"/>
    </row>
    <row r="53" spans="1:35" s="28" customFormat="1" ht="12.75" x14ac:dyDescent="0.2">
      <c r="A53" s="75"/>
      <c r="B53" s="76"/>
      <c r="C53" s="76"/>
      <c r="D53" s="82"/>
      <c r="E53" s="76"/>
      <c r="F53" s="82"/>
      <c r="G53" s="75"/>
      <c r="H53" s="75"/>
      <c r="I53" s="82"/>
      <c r="J53" s="75"/>
      <c r="K53" s="75"/>
      <c r="L53" s="30"/>
      <c r="M53" s="27"/>
      <c r="N53" s="27"/>
      <c r="O53" s="27"/>
      <c r="P53" s="27"/>
      <c r="Q53" s="27"/>
      <c r="R53" s="27"/>
      <c r="S53" s="27"/>
      <c r="T53" s="27"/>
      <c r="U53" s="30"/>
      <c r="V53" s="40"/>
      <c r="W53" s="40"/>
      <c r="X53" s="30"/>
      <c r="Y53" s="52"/>
      <c r="Z53" s="18"/>
      <c r="AA53" s="41"/>
      <c r="AB53" s="5"/>
      <c r="AC53" s="5"/>
      <c r="AD53" s="5"/>
      <c r="AE53" s="5"/>
      <c r="AF53" s="5"/>
      <c r="AG53" s="5"/>
      <c r="AH53" s="5"/>
      <c r="AI53" s="5"/>
    </row>
    <row r="54" spans="1:35" s="28" customFormat="1" ht="12.75" x14ac:dyDescent="0.2">
      <c r="A54" s="75"/>
      <c r="B54" s="89"/>
      <c r="C54" s="82"/>
      <c r="D54" s="82"/>
      <c r="E54" s="76"/>
      <c r="F54" s="82"/>
      <c r="G54" s="75"/>
      <c r="H54" s="75"/>
      <c r="I54" s="82"/>
      <c r="J54" s="75"/>
      <c r="K54" s="75"/>
      <c r="L54" s="30"/>
      <c r="M54" s="27"/>
      <c r="N54" s="27"/>
      <c r="O54" s="27"/>
      <c r="P54" s="27"/>
      <c r="Q54" s="27"/>
      <c r="R54" s="27"/>
      <c r="S54" s="27"/>
      <c r="T54" s="27"/>
      <c r="U54" s="30"/>
      <c r="V54" s="40"/>
      <c r="W54" s="40"/>
      <c r="X54" s="30"/>
      <c r="Y54" s="18"/>
      <c r="Z54" s="51"/>
      <c r="AA54" s="55"/>
      <c r="AB54" s="51"/>
      <c r="AC54" s="5"/>
      <c r="AD54" s="5"/>
      <c r="AE54" s="5"/>
      <c r="AF54" s="5"/>
      <c r="AG54" s="5"/>
      <c r="AH54" s="5"/>
      <c r="AI54" s="5"/>
    </row>
    <row r="55" spans="1:35" s="28" customFormat="1" ht="12.75" x14ac:dyDescent="0.2">
      <c r="A55" s="75"/>
      <c r="B55" s="82"/>
      <c r="C55" s="82"/>
      <c r="D55" s="76"/>
      <c r="E55" s="82"/>
      <c r="F55" s="75"/>
      <c r="G55" s="75"/>
      <c r="H55" s="82"/>
      <c r="I55" s="75"/>
      <c r="J55" s="75"/>
      <c r="K55" s="75"/>
      <c r="L55" s="30"/>
      <c r="M55" s="27"/>
      <c r="N55" s="27"/>
      <c r="O55" s="27"/>
      <c r="P55" s="27"/>
      <c r="Q55" s="27"/>
      <c r="R55" s="27"/>
      <c r="S55" s="27"/>
      <c r="T55" s="27"/>
      <c r="U55" s="30"/>
      <c r="V55" s="40"/>
      <c r="W55" s="40"/>
      <c r="X55" s="30"/>
      <c r="Y55" s="18"/>
      <c r="Z55" s="5"/>
      <c r="AA55" s="41"/>
      <c r="AB55" s="5"/>
      <c r="AC55" s="5"/>
      <c r="AD55" s="5"/>
      <c r="AE55" s="5"/>
      <c r="AF55" s="5"/>
      <c r="AG55" s="5"/>
      <c r="AH55" s="5"/>
      <c r="AI55" s="5"/>
    </row>
    <row r="56" spans="1:35" s="28" customFormat="1" ht="12.75" x14ac:dyDescent="0.2">
      <c r="A56" s="5"/>
      <c r="B56" s="5"/>
      <c r="C56" s="46"/>
      <c r="D56" s="46"/>
      <c r="E56" s="46"/>
      <c r="F56" s="46"/>
      <c r="G56" s="5"/>
      <c r="H56" s="46"/>
      <c r="I56" s="46"/>
      <c r="J56" s="5"/>
      <c r="K56" s="5"/>
      <c r="L56" s="30"/>
      <c r="M56" s="27"/>
      <c r="N56" s="27"/>
      <c r="O56" s="27"/>
      <c r="P56" s="27"/>
      <c r="Q56" s="27"/>
      <c r="R56" s="27"/>
      <c r="S56" s="27"/>
      <c r="T56" s="27"/>
      <c r="U56" s="30"/>
      <c r="V56" s="40"/>
      <c r="W56" s="40"/>
      <c r="X56" s="30"/>
      <c r="Y56" s="5"/>
      <c r="Z56" s="5"/>
      <c r="AA56" s="5"/>
      <c r="AB56" s="5"/>
      <c r="AC56" s="5"/>
      <c r="AD56" s="5"/>
      <c r="AE56" s="5"/>
      <c r="AF56" s="5"/>
      <c r="AG56" s="5"/>
      <c r="AH56" s="5"/>
      <c r="AI56" s="5"/>
    </row>
    <row r="57" spans="1:35" s="28" customFormat="1" ht="12.75" x14ac:dyDescent="0.2">
      <c r="A57" s="5"/>
      <c r="B57" s="46"/>
      <c r="C57" s="53"/>
      <c r="D57" s="43"/>
      <c r="E57" s="49"/>
      <c r="F57" s="40"/>
      <c r="G57" s="5"/>
      <c r="H57" s="49"/>
      <c r="I57" s="40"/>
      <c r="J57" s="47"/>
      <c r="K57" s="47"/>
      <c r="L57" s="30"/>
      <c r="M57" s="27"/>
      <c r="N57" s="27"/>
      <c r="O57" s="27"/>
      <c r="P57" s="27"/>
      <c r="Q57" s="27"/>
      <c r="R57" s="27"/>
      <c r="S57" s="27"/>
      <c r="T57" s="27"/>
      <c r="U57" s="30"/>
      <c r="V57" s="40"/>
      <c r="W57" s="40"/>
      <c r="X57" s="30"/>
    </row>
    <row r="58" spans="1:35" s="28" customFormat="1" ht="12.75" x14ac:dyDescent="0.2">
      <c r="A58" s="5"/>
      <c r="B58" s="46"/>
      <c r="C58" s="53"/>
      <c r="D58" s="43"/>
      <c r="E58" s="49"/>
      <c r="F58" s="40"/>
      <c r="G58" s="5"/>
      <c r="H58" s="49"/>
      <c r="I58" s="40"/>
      <c r="J58" s="47"/>
      <c r="K58" s="47"/>
      <c r="L58" s="30"/>
      <c r="M58" s="27"/>
      <c r="N58" s="27"/>
      <c r="O58" s="27"/>
      <c r="P58" s="27"/>
      <c r="Q58" s="27"/>
      <c r="R58" s="27"/>
      <c r="S58" s="27"/>
      <c r="T58" s="27"/>
      <c r="U58" s="30"/>
      <c r="V58" s="56"/>
      <c r="W58" s="40"/>
      <c r="X58" s="30"/>
    </row>
    <row r="59" spans="1:35" s="28" customFormat="1" ht="12.75" x14ac:dyDescent="0.2">
      <c r="A59" s="5"/>
      <c r="B59" s="46"/>
      <c r="C59" s="53"/>
      <c r="D59" s="43"/>
      <c r="E59" s="49"/>
      <c r="F59" s="40"/>
      <c r="G59" s="5"/>
      <c r="H59" s="49"/>
      <c r="I59" s="40"/>
      <c r="J59" s="47"/>
      <c r="K59" s="47"/>
      <c r="L59" s="30"/>
      <c r="M59" s="27"/>
      <c r="N59" s="27"/>
      <c r="O59" s="27"/>
      <c r="P59" s="27"/>
      <c r="Q59" s="27"/>
      <c r="R59" s="27"/>
      <c r="S59" s="27"/>
      <c r="T59" s="27"/>
      <c r="U59" s="30"/>
      <c r="V59" s="5"/>
      <c r="W59" s="5"/>
      <c r="X59" s="30"/>
    </row>
    <row r="60" spans="1:35" s="28" customFormat="1" ht="12.75" x14ac:dyDescent="0.2">
      <c r="A60" s="58"/>
      <c r="B60" s="59"/>
      <c r="C60" s="60"/>
      <c r="D60" s="58"/>
      <c r="E60" s="58"/>
      <c r="F60" s="58"/>
      <c r="G60" s="60"/>
      <c r="H60" s="58"/>
      <c r="I60" s="58"/>
      <c r="J60" s="58"/>
      <c r="K60" s="58"/>
      <c r="L60" s="30"/>
      <c r="M60" s="27"/>
      <c r="N60" s="27"/>
      <c r="O60" s="27"/>
      <c r="P60" s="27"/>
      <c r="Q60" s="27"/>
      <c r="R60" s="27"/>
      <c r="S60" s="27"/>
      <c r="T60" s="27"/>
      <c r="U60" s="30"/>
      <c r="V60" s="30"/>
      <c r="W60" s="30"/>
      <c r="X60" s="30"/>
    </row>
    <row r="61" spans="1:35" s="28" customFormat="1" ht="12.75" x14ac:dyDescent="0.2">
      <c r="A61" s="107"/>
      <c r="B61" s="98"/>
      <c r="C61" s="98"/>
      <c r="D61" s="98"/>
      <c r="E61" s="98"/>
      <c r="F61" s="98"/>
      <c r="G61" s="99"/>
      <c r="H61" s="99"/>
      <c r="I61" s="99"/>
      <c r="J61" s="99"/>
      <c r="K61" s="100"/>
      <c r="L61" s="30"/>
      <c r="M61" s="27"/>
      <c r="N61" s="27"/>
      <c r="O61" s="27"/>
      <c r="P61" s="27"/>
      <c r="Q61" s="27"/>
      <c r="R61" s="27"/>
      <c r="S61" s="27"/>
      <c r="T61" s="27"/>
      <c r="U61" s="30"/>
      <c r="V61" s="30"/>
      <c r="W61" s="30"/>
      <c r="X61" s="30"/>
    </row>
    <row r="62" spans="1:35" s="28" customFormat="1" ht="12.75" x14ac:dyDescent="0.2">
      <c r="A62" s="101"/>
      <c r="B62" s="101"/>
      <c r="C62" s="101"/>
      <c r="D62" s="102"/>
      <c r="E62" s="102"/>
      <c r="F62" s="103"/>
      <c r="G62" s="108"/>
      <c r="H62" s="104"/>
      <c r="I62" s="105"/>
      <c r="J62" s="105"/>
      <c r="K62" s="106"/>
      <c r="L62" s="30"/>
      <c r="M62" s="27"/>
      <c r="N62" s="27"/>
      <c r="O62" s="27"/>
      <c r="P62" s="27"/>
      <c r="Q62" s="27"/>
      <c r="R62" s="27"/>
      <c r="S62" s="27"/>
      <c r="T62" s="27"/>
      <c r="U62" s="30"/>
      <c r="V62" s="30"/>
      <c r="W62" s="30"/>
      <c r="X62" s="30"/>
    </row>
    <row r="63" spans="1:35" s="26" customFormat="1" ht="12.75" x14ac:dyDescent="0.2">
      <c r="F63" s="90"/>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row r="7759" spans="13:20" s="26" customFormat="1" ht="12.75" x14ac:dyDescent="0.2">
      <c r="M7759" s="27"/>
      <c r="N7759" s="27"/>
      <c r="O7759" s="27"/>
      <c r="P7759" s="27"/>
      <c r="Q7759" s="27"/>
      <c r="R7759" s="27"/>
      <c r="S7759" s="27"/>
      <c r="T7759" s="27"/>
    </row>
    <row r="7760" spans="13:20" s="26" customFormat="1" ht="12.75" x14ac:dyDescent="0.2">
      <c r="M7760" s="27"/>
      <c r="N7760" s="27"/>
      <c r="O7760" s="27"/>
      <c r="P7760" s="27"/>
      <c r="Q7760" s="27"/>
      <c r="R7760" s="27"/>
      <c r="S7760" s="27"/>
      <c r="T7760" s="27"/>
    </row>
  </sheetData>
  <mergeCells count="2">
    <mergeCell ref="B13:D13"/>
    <mergeCell ref="B14:J15"/>
  </mergeCells>
  <dataValidations count="1">
    <dataValidation type="list" allowBlank="1" showInputMessage="1" showErrorMessage="1" sqref="C16">
      <formula1>"2014,2024,7075"</formula1>
    </dataValidation>
  </dataValidations>
  <hyperlinks>
    <hyperlink ref="B13:D13" r:id="rId1" display="(NASA TM X-73306, 1975)"/>
  </hyperlinks>
  <pageMargins left="0.47244094488188998" right="0.23622047244094499" top="0.31496062992126" bottom="0.98425196850393704" header="0.43307086614173201" footer="0.59055118110236204"/>
  <pageSetup orientation="portrait" horizont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2017-06-10T19:18:58Z</dcterms:modified>
  <cp:category>Engineering Spreadsheets</cp:category>
</cp:coreProperties>
</file>