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codeName="ThisWorkbook"/>
  <mc:AlternateContent xmlns:mc="http://schemas.openxmlformats.org/markup-compatibility/2006">
    <mc:Choice Requires="x15">
      <x15ac:absPath xmlns:x15ac="http://schemas.microsoft.com/office/spreadsheetml/2010/11/ac" url="D:\Dropbox\AA-000 Administration\Cayman\TECHNICAL LIBRARY\SPREADSHEETS\DEVELOPMENT - NOT ONLINE YET\"/>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32" i="31" l="1"/>
  <c r="C42" i="31" s="1"/>
  <c r="C41" i="31"/>
  <c r="C31" i="31"/>
  <c r="C40" i="31"/>
  <c r="C30" i="31"/>
  <c r="C37" i="31" l="1"/>
  <c r="B12" i="31"/>
  <c r="C12" i="36"/>
  <c r="C35" i="31"/>
  <c r="C36"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<sst xmlns="http://schemas.openxmlformats.org/spreadsheetml/2006/main" count="105" uniqueCount="74">
  <si>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</si>
  <si>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</si>
  <si>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</si>
  <si>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</si>
  <si>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</si>
  <si>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</si>
  <si>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</si>
  <si>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</si>
  <si>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</si>
  <si>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</si>
  <si>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</si>
  <si>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</si>
  <si>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</si>
  <si>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</si>
  <si>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</si>
  <si>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</si>
  <si>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</si>
  <si>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</si>
  <si>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</si>
  <si>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</si>
  <si>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</si>
  <si>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</si>
  <si>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</si>
  <si>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</si>
  <si>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</si>
  <si>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</si>
  <si>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</si>
  <si>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</si>
  <si>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</si>
  <si>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</si>
  <si>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</si>
  <si>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</si>
  <si>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</si>
  <si>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</si>
  <si>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</si>
  <si>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</si>
  <si>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</si>
  <si>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</si>
  <si>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</si>
  <si>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</si>
  <si>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</si>
  <si>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</si>
  <si>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</si>
  <si>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</si>
  <si>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</si>
  <si>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</si>
  <si>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</si>
  <si>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</si>
  <si>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</si>
  <si>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AA-SM-002-013</t>
  </si>
  <si>
    <t>TORSION - REGULAR SECTIONS - THIN-WALLED ROUND TUBE</t>
  </si>
  <si>
    <t>(NASA TM X-73306, 1975)</t>
  </si>
  <si>
    <t>(Note that the reference the section torsion constant is denoted as 'K', in this spreadsheet the more traditional 'J' is used)</t>
  </si>
  <si>
    <t>10/6/2017</t>
  </si>
  <si>
    <t>T =</t>
  </si>
  <si>
    <t>L =</t>
  </si>
  <si>
    <t>R =</t>
  </si>
  <si>
    <t>G =</t>
  </si>
  <si>
    <t>psi</t>
  </si>
  <si>
    <t>t =</t>
  </si>
  <si>
    <t>J =</t>
  </si>
  <si>
    <t>θ =</t>
  </si>
  <si>
    <t>in⁴</t>
  </si>
  <si>
    <t>Radians</t>
  </si>
  <si>
    <t>r &gt;&gt; t</t>
  </si>
  <si>
    <r>
      <t>f</t>
    </r>
    <r>
      <rPr>
        <vertAlign val="subscript"/>
        <sz val="10"/>
        <rFont val="Calibri"/>
        <family val="2"/>
        <scheme val="minor"/>
      </rPr>
      <t>S</t>
    </r>
    <r>
      <rPr>
        <sz val="10"/>
        <rFont val="Calibri"/>
        <family val="2"/>
        <scheme val="minor"/>
      </rPr>
      <t xml:space="preserve"> =</t>
    </r>
  </si>
  <si>
    <t>inlb, Applied Torsion</t>
  </si>
  <si>
    <t>in, Radius</t>
  </si>
  <si>
    <t>in, Length of Rod</t>
  </si>
  <si>
    <t>psi, Shear Modulus</t>
  </si>
  <si>
    <t>in, thickness</t>
  </si>
  <si>
    <t>Section Torsion Constant</t>
  </si>
  <si>
    <t>Maximum Shear Stress</t>
  </si>
  <si>
    <t>Maximum Angular Deflection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</si>
</sst>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68"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8">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3" fillId="0" borderId="0" xfId="0" applyFont="1" applyAlignment="1">
      <alignment horizontal="right"/>
    </xf>
    <xf numFmtId="0" fontId="19" fillId="0" borderId="0" xfId="2" applyFont="1"/>
    <xf numFmtId="0" fontId="19" fillId="0" borderId="0" xfId="0" applyFont="1" applyAlignment="1">
      <alignment horizontal="right"/>
    </xf>
    <xf numFmtId="164" fontId="19" fillId="0" borderId="0" xfId="1" applyNumberFormat="1" applyFont="1" applyAlignment="1">
      <alignment horizontal="right"/>
    </xf>
    <xf numFmtId="1" fontId="15" fillId="0" borderId="0" xfId="2" applyNumberFormat="1" applyFont="1" applyAlignment="1">
      <alignment horizontal="right"/>
    </xf>
    <xf numFmtId="2" fontId="19" fillId="0" borderId="0" xfId="0" applyNumberFormat="1" applyFont="1"/>
    <xf numFmtId="167" fontId="15" fillId="0" borderId="0" xfId="0" applyNumberFormat="1" applyFont="1" applyAlignment="1"/>
    <xf numFmtId="0" fontId="19" fillId="0" borderId="0" xfId="1" applyFont="1" applyAlignment="1">
      <alignment horizontal="lef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0" fontId="5" fillId="0" borderId="0" xfId="0" applyFont="1" applyFill="1" applyBorder="1" applyAlignment="1" applyProtection="1">
      <alignment horizontal="right"/>
      <protection locked="0"/>
    </xf>
    <xf numFmtId="0" fontId="3" fillId="0" borderId="0" xfId="0" applyFont="1" applyProtection="1">
      <protection locked="0"/>
    </xf>
    <xf numFmtId="0" fontId="3" fillId="0" borderId="0" xfId="0" applyFont="1" applyAlignment="1" applyProtection="1">
      <alignment horizontal="right" vertical="center"/>
      <protection locked="0"/>
    </xf>
    <xf numFmtId="1" fontId="24" fillId="0" borderId="0" xfId="0" applyNumberFormat="1" applyFont="1" applyAlignment="1" applyProtection="1">
      <alignment horizontal="right" vertical="center"/>
      <protection locked="0"/>
    </xf>
    <xf numFmtId="0" fontId="3" fillId="0" borderId="0" xfId="0" applyFont="1" applyAlignment="1" applyProtection="1">
      <alignment vertical="center"/>
      <protection locked="0"/>
    </xf>
    <xf numFmtId="2" fontId="19"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xf numFmtId="165" fontId="24" fillId="0" borderId="0" xfId="0" applyNumberFormat="1" applyFont="1" applyAlignment="1" applyProtection="1">
      <alignment horizontal="right" vertical="center"/>
      <protection locked="0"/>
    </xf>
    <xf numFmtId="0" fontId="19" fillId="0" borderId="0" xfId="0" applyFont="1" applyAlignment="1" applyProtection="1">
      <alignment horizontal="right"/>
      <protection locked="0"/>
    </xf>
    <xf numFmtId="0" fontId="3" fillId="0" borderId="0" xfId="0" applyFont="1" applyAlignment="1" applyProtection="1">
      <alignment horizontal="left"/>
      <protection locked="0"/>
    </xf>
    <xf numFmtId="2" fontId="24" fillId="0" borderId="0" xfId="0" applyNumberFormat="1" applyFont="1" applyAlignment="1" applyProtection="1">
      <alignment horizontal="right" vertical="center"/>
      <protection locked="0"/>
    </xf>
    <xf numFmtId="2" fontId="3" fillId="0" borderId="0" xfId="0" applyNumberFormat="1" applyFont="1" applyAlignment="1" applyProtection="1">
      <alignment horizontal="right" vertical="center"/>
      <protection locked="0"/>
    </xf>
    <xf numFmtId="168" fontId="3" fillId="0" borderId="0" xfId="0" applyNumberFormat="1" applyFont="1" applyProtection="1">
      <protection locked="0"/>
    </xf>
    <xf numFmtId="0" fontId="3" fillId="0" borderId="0" xfId="0" applyFont="1" applyAlignment="1" applyProtection="1">
      <alignment horizontal="center" vertical="center"/>
      <protection locked="0"/>
    </xf>
    <xf numFmtId="1" fontId="3" fillId="0" borderId="0" xfId="0" applyNumberFormat="1" applyFont="1" applyAlignment="1" applyProtection="1">
      <alignment horizontal="right"/>
      <protection locked="0"/>
    </xf>
    <xf numFmtId="0" fontId="3" fillId="0" borderId="0" xfId="0" applyFont="1" applyBorder="1" applyAlignment="1" applyProtection="1">
      <alignment vertical="center"/>
      <protection locked="0"/>
    </xf>
    <xf numFmtId="1" fontId="3" fillId="0" borderId="0" xfId="0" applyNumberFormat="1" applyFont="1" applyAlignment="1" applyProtection="1">
      <alignment horizontal="center" vertical="center"/>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vertical="center"/>
    </xf>
    <xf numFmtId="0" fontId="3" fillId="0" borderId="0" xfId="1" applyFont="1" applyAlignment="1">
      <alignment horizontal="left" wrapText="1"/>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38997"/>
          <a:ext cx="2491147" cy="575063"/>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1</xdr:col>
      <xdr:colOff>71003</xdr:colOff>
      <xdr:row>16</xdr:row>
      <xdr:rowOff>72839</xdr:rowOff>
    </xdr:from>
    <xdr:to>
      <xdr:col>4</xdr:col>
      <xdr:colOff>169147</xdr:colOff>
      <xdr:row>25</xdr:row>
      <xdr:rowOff>105728</xdr:rowOff>
    </xdr:to>
    <xdr:grpSp>
      <xdr:nvGrpSpPr>
        <xdr:cNvPr id="7" name="Group 6">
          <a:extLst>
            <a:ext uri="{FF2B5EF4-FFF2-40B4-BE49-F238E27FC236}">
              <a16:creationId xmlns:a16="http://schemas.microsoft.com/office/drawing/2014/main" id="{6C428553-B8CA-4D2C-8722-143778352A6C}"/>
            </a:ext>
          </a:extLst>
        </xdr:cNvPr>
        <xdr:cNvGrpSpPr/>
      </xdr:nvGrpSpPr>
      <xdr:grpSpPr>
        <a:xfrm>
          <a:off x="676121" y="2638986"/>
          <a:ext cx="1958320" cy="1444830"/>
          <a:chOff x="212479" y="7381062"/>
          <a:chExt cx="1164204" cy="926506"/>
        </a:xfrm>
      </xdr:grpSpPr>
      <xdr:sp macro="" textlink="">
        <xdr:nvSpPr>
          <xdr:cNvPr id="8" name="Line 516">
            <a:extLst>
              <a:ext uri="{FF2B5EF4-FFF2-40B4-BE49-F238E27FC236}">
                <a16:creationId xmlns:a16="http://schemas.microsoft.com/office/drawing/2014/main" id="{A5F85C50-D962-4A2F-98A1-B948F83D44AE}"/>
              </a:ext>
            </a:extLst>
          </xdr:cNvPr>
          <xdr:cNvSpPr>
            <a:spLocks noChangeShapeType="1"/>
          </xdr:cNvSpPr>
        </xdr:nvSpPr>
        <xdr:spPr bwMode="auto">
          <a:xfrm>
            <a:off x="861077" y="8036784"/>
            <a:ext cx="75769" cy="67870"/>
          </a:xfrm>
          <a:prstGeom prst="line">
            <a:avLst/>
          </a:prstGeom>
          <a:noFill/>
          <a:ln w="9525">
            <a:solidFill>
              <a:srgbClr val="000000"/>
            </a:solidFill>
            <a:round/>
            <a:headEnd type="none"/>
            <a:tailEnd type="arrow" w="med" len="med"/>
          </a:ln>
        </xdr:spPr>
      </xdr:sp>
      <xdr:sp macro="" textlink="">
        <xdr:nvSpPr>
          <xdr:cNvPr id="9" name="Line 517">
            <a:extLst>
              <a:ext uri="{FF2B5EF4-FFF2-40B4-BE49-F238E27FC236}">
                <a16:creationId xmlns:a16="http://schemas.microsoft.com/office/drawing/2014/main" id="{2E812B6E-F178-4DA5-A267-99CB4978E75A}"/>
              </a:ext>
            </a:extLst>
          </xdr:cNvPr>
          <xdr:cNvSpPr>
            <a:spLocks noChangeShapeType="1"/>
          </xdr:cNvSpPr>
        </xdr:nvSpPr>
        <xdr:spPr bwMode="auto">
          <a:xfrm rot="10800000">
            <a:off x="934935" y="8102641"/>
            <a:ext cx="92780" cy="83108"/>
          </a:xfrm>
          <a:prstGeom prst="line">
            <a:avLst/>
          </a:prstGeom>
          <a:noFill/>
          <a:ln w="9525">
            <a:solidFill>
              <a:srgbClr val="000000"/>
            </a:solidFill>
            <a:round/>
            <a:headEnd/>
            <a:tailEnd type="arrow" w="med" len="med"/>
          </a:ln>
        </xdr:spPr>
      </xdr:sp>
      <xdr:sp macro="" textlink="">
        <xdr:nvSpPr>
          <xdr:cNvPr id="10" name="Text Box 518">
            <a:extLst>
              <a:ext uri="{FF2B5EF4-FFF2-40B4-BE49-F238E27FC236}">
                <a16:creationId xmlns:a16="http://schemas.microsoft.com/office/drawing/2014/main" id="{09361923-12DB-4CA6-ADBE-A75B050F0346}"/>
              </a:ext>
            </a:extLst>
          </xdr:cNvPr>
          <xdr:cNvSpPr txBox="1">
            <a:spLocks noChangeArrowheads="1"/>
          </xdr:cNvSpPr>
        </xdr:nvSpPr>
        <xdr:spPr bwMode="auto">
          <a:xfrm>
            <a:off x="1018349" y="8059516"/>
            <a:ext cx="138744" cy="176720"/>
          </a:xfrm>
          <a:prstGeom prst="rect">
            <a:avLst/>
          </a:prstGeom>
          <a:noFill/>
          <a:ln w="9525">
            <a:noFill/>
            <a:miter lim="800000"/>
            <a:headEnd/>
            <a:tailEnd/>
          </a:ln>
        </xdr:spPr>
        <xdr:txBody>
          <a:bodyPr vertOverflow="clip" wrap="square" lIns="36576" tIns="27432" rIns="0" bIns="0" anchor="t" upright="1"/>
          <a:lstStyle/>
          <a:p>
            <a:pPr algn="l" rtl="0">
              <a:defRPr sz="1000"/>
            </a:pPr>
            <a:r>
              <a:rPr lang="en-CA" sz="1000" b="0" i="0" strike="noStrike">
                <a:solidFill>
                  <a:srgbClr val="000000"/>
                </a:solidFill>
                <a:latin typeface="Arial"/>
                <a:cs typeface="Arial"/>
              </a:rPr>
              <a:t>t</a:t>
            </a:r>
          </a:p>
        </xdr:txBody>
      </xdr:sp>
      <xdr:grpSp>
        <xdr:nvGrpSpPr>
          <xdr:cNvPr id="11" name="Group 228">
            <a:extLst>
              <a:ext uri="{FF2B5EF4-FFF2-40B4-BE49-F238E27FC236}">
                <a16:creationId xmlns:a16="http://schemas.microsoft.com/office/drawing/2014/main" id="{51F89535-9F69-4381-9F9C-F4F885577C1B}"/>
              </a:ext>
            </a:extLst>
          </xdr:cNvPr>
          <xdr:cNvGrpSpPr/>
        </xdr:nvGrpSpPr>
        <xdr:grpSpPr>
          <a:xfrm>
            <a:off x="212479" y="7381062"/>
            <a:ext cx="1164204" cy="926506"/>
            <a:chOff x="4679159" y="11294706"/>
            <a:chExt cx="1389895" cy="1117557"/>
          </a:xfrm>
        </xdr:grpSpPr>
        <xdr:grpSp>
          <xdr:nvGrpSpPr>
            <xdr:cNvPr id="12" name="Group 31">
              <a:extLst>
                <a:ext uri="{FF2B5EF4-FFF2-40B4-BE49-F238E27FC236}">
                  <a16:creationId xmlns:a16="http://schemas.microsoft.com/office/drawing/2014/main" id="{FC306F06-A452-4720-B626-C5C7215FDF7E}"/>
                </a:ext>
              </a:extLst>
            </xdr:cNvPr>
            <xdr:cNvGrpSpPr/>
          </xdr:nvGrpSpPr>
          <xdr:grpSpPr>
            <a:xfrm>
              <a:off x="4679159" y="11294706"/>
              <a:ext cx="1389895" cy="1117557"/>
              <a:chOff x="4679159" y="11294706"/>
              <a:chExt cx="1389895" cy="1117557"/>
            </a:xfrm>
          </xdr:grpSpPr>
          <xdr:grpSp>
            <xdr:nvGrpSpPr>
              <xdr:cNvPr id="16" name="Group 26">
                <a:extLst>
                  <a:ext uri="{FF2B5EF4-FFF2-40B4-BE49-F238E27FC236}">
                    <a16:creationId xmlns:a16="http://schemas.microsoft.com/office/drawing/2014/main" id="{972308A8-9BB6-4952-BFEB-60C8BD86D70C}"/>
                  </a:ext>
                </a:extLst>
              </xdr:cNvPr>
              <xdr:cNvGrpSpPr/>
            </xdr:nvGrpSpPr>
            <xdr:grpSpPr>
              <a:xfrm>
                <a:off x="4679159" y="11447857"/>
                <a:ext cx="1202531" cy="964406"/>
                <a:chOff x="4679159" y="11447857"/>
                <a:chExt cx="1202531" cy="964406"/>
              </a:xfrm>
            </xdr:grpSpPr>
            <xdr:cxnSp macro="">
              <xdr:nvCxnSpPr>
                <xdr:cNvPr id="19" name="Straight Connector 18">
                  <a:extLst>
                    <a:ext uri="{FF2B5EF4-FFF2-40B4-BE49-F238E27FC236}">
                      <a16:creationId xmlns:a16="http://schemas.microsoft.com/office/drawing/2014/main" id="{DD059842-4C11-430F-841C-641677B856EF}"/>
                    </a:ext>
                  </a:extLst>
                </xdr:cNvPr>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FFD33E33-2B27-4972-A3CE-C99A4B2ADF97}"/>
                    </a:ext>
                  </a:extLst>
                </xdr:cNvPr>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Rectangle 20">
                  <a:extLst>
                    <a:ext uri="{FF2B5EF4-FFF2-40B4-BE49-F238E27FC236}">
                      <a16:creationId xmlns:a16="http://schemas.microsoft.com/office/drawing/2014/main" id="{9B3B2B3A-46E7-4C23-A233-0C1E9D7945A4}"/>
                    </a:ext>
                  </a:extLst>
                </xdr:cNvPr>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7" name="TextBox 16">
                <a:extLst>
                  <a:ext uri="{FF2B5EF4-FFF2-40B4-BE49-F238E27FC236}">
                    <a16:creationId xmlns:a16="http://schemas.microsoft.com/office/drawing/2014/main" id="{FE8DA520-9859-4FF0-95C0-B486F4903878}"/>
                  </a:ext>
                </a:extLst>
              </xdr:cNvPr>
              <xdr:cNvSpPr txBox="1"/>
            </xdr:nvSpPr>
            <xdr:spPr>
              <a:xfrm>
                <a:off x="5193666" y="11294706"/>
                <a:ext cx="253083" cy="210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8" name="TextBox 17">
                <a:extLst>
                  <a:ext uri="{FF2B5EF4-FFF2-40B4-BE49-F238E27FC236}">
                    <a16:creationId xmlns:a16="http://schemas.microsoft.com/office/drawing/2014/main" id="{348D3729-F693-42F5-8D95-3C0E2C6EE1DB}"/>
                  </a:ext>
                </a:extLst>
              </xdr:cNvPr>
              <xdr:cNvSpPr txBox="1"/>
            </xdr:nvSpPr>
            <xdr:spPr>
              <a:xfrm>
                <a:off x="5815971" y="11782936"/>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sp macro="" textlink="">
          <xdr:nvSpPr>
            <xdr:cNvPr id="13" name="Oval 12">
              <a:extLst>
                <a:ext uri="{FF2B5EF4-FFF2-40B4-BE49-F238E27FC236}">
                  <a16:creationId xmlns:a16="http://schemas.microsoft.com/office/drawing/2014/main" id="{7B7BBF5F-6790-4C7B-A596-927FB8D54794}"/>
                </a:ext>
              </a:extLst>
            </xdr:cNvPr>
            <xdr:cNvSpPr/>
          </xdr:nvSpPr>
          <xdr:spPr>
            <a:xfrm>
              <a:off x="4929189" y="11584783"/>
              <a:ext cx="696516" cy="69651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4" name="Straight Arrow Connector 13">
              <a:extLst>
                <a:ext uri="{FF2B5EF4-FFF2-40B4-BE49-F238E27FC236}">
                  <a16:creationId xmlns:a16="http://schemas.microsoft.com/office/drawing/2014/main" id="{6273D886-72F0-440A-8814-017040E8ECD7}"/>
                </a:ext>
              </a:extLst>
            </xdr:cNvPr>
            <xdr:cNvCxnSpPr>
              <a:endCxn id="13" idx="7"/>
            </xdr:cNvCxnSpPr>
          </xdr:nvCxnSpPr>
          <xdr:spPr>
            <a:xfrm flipV="1">
              <a:off x="5280422" y="11686785"/>
              <a:ext cx="243281" cy="24327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5" name="TextBox 14">
              <a:extLst>
                <a:ext uri="{FF2B5EF4-FFF2-40B4-BE49-F238E27FC236}">
                  <a16:creationId xmlns:a16="http://schemas.microsoft.com/office/drawing/2014/main" id="{8F1E6870-8C29-4464-AA9F-1C5965D88392}"/>
                </a:ext>
              </a:extLst>
            </xdr:cNvPr>
            <xdr:cNvSpPr txBox="1"/>
          </xdr:nvSpPr>
          <xdr:spPr>
            <a:xfrm>
              <a:off x="5470922" y="11507795"/>
              <a:ext cx="312023" cy="257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latin typeface="Arial" pitchFamily="34" charset="0"/>
                  <a:cs typeface="Arial" pitchFamily="34" charset="0"/>
                </a:rPr>
                <a:t>R</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6-astronautics-structures-manual-volum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33" t="s">
        <v>36</v>
      </c>
      <c r="C16" s="133"/>
      <c r="D16" s="133"/>
      <c r="E16" s="133"/>
      <c r="F16" s="133"/>
      <c r="G16" s="133"/>
      <c r="H16" s="133"/>
      <c r="I16" s="133"/>
      <c r="J16" s="133"/>
      <c r="M16" s="65"/>
      <c r="N16" s="65"/>
      <c r="O16" s="65"/>
      <c r="P16" s="65"/>
      <c r="Q16" s="65"/>
      <c r="R16" s="66"/>
      <c r="S16" s="66"/>
      <c r="T16" s="62"/>
      <c r="U16" s="62"/>
      <c r="V16" s="62"/>
      <c r="W16" s="62"/>
      <c r="X16" s="62"/>
      <c r="Y16" s="62"/>
    </row>
    <row r="17" spans="1:25" s="5" customFormat="1" ht="12.75" x14ac:dyDescent="0.2">
      <c r="B17" s="133"/>
      <c r="C17" s="133"/>
      <c r="D17" s="133"/>
      <c r="E17" s="133"/>
      <c r="F17" s="133"/>
      <c r="G17" s="133"/>
      <c r="H17" s="133"/>
      <c r="I17" s="133"/>
      <c r="J17" s="133"/>
      <c r="M17" s="65"/>
      <c r="N17" s="65"/>
      <c r="O17" s="65"/>
      <c r="P17" s="65"/>
      <c r="Q17" s="65"/>
      <c r="R17" s="66"/>
      <c r="S17" s="66"/>
      <c r="T17" s="62"/>
      <c r="U17" s="62"/>
      <c r="V17" s="62"/>
      <c r="W17" s="62"/>
      <c r="X17" s="62"/>
      <c r="Y17" s="62"/>
    </row>
    <row r="18" spans="1:25" s="5" customFormat="1" ht="12.75" x14ac:dyDescent="0.2">
      <c r="B18" s="133"/>
      <c r="C18" s="133"/>
      <c r="D18" s="133"/>
      <c r="E18" s="133"/>
      <c r="F18" s="133"/>
      <c r="G18" s="133"/>
      <c r="H18" s="133"/>
      <c r="I18" s="133"/>
      <c r="J18" s="133"/>
      <c r="M18" s="65"/>
      <c r="N18" s="65"/>
      <c r="O18" s="65"/>
      <c r="P18" s="65"/>
      <c r="Q18" s="65"/>
      <c r="R18" s="66"/>
      <c r="S18" s="66"/>
      <c r="T18" s="62"/>
      <c r="U18" s="62"/>
      <c r="V18" s="62"/>
      <c r="W18" s="62"/>
      <c r="X18" s="62"/>
      <c r="Y18" s="62"/>
    </row>
    <row r="19" spans="1:25" s="5" customFormat="1" ht="12.75" x14ac:dyDescent="0.2">
      <c r="B19" s="133"/>
      <c r="C19" s="133"/>
      <c r="D19" s="133"/>
      <c r="E19" s="133"/>
      <c r="F19" s="133"/>
      <c r="G19" s="133"/>
      <c r="H19" s="133"/>
      <c r="I19" s="133"/>
      <c r="J19" s="133"/>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33" t="s">
        <v>37</v>
      </c>
      <c r="C22" s="133"/>
      <c r="D22" s="133"/>
      <c r="E22" s="133"/>
      <c r="F22" s="133"/>
      <c r="G22" s="133"/>
      <c r="H22" s="133"/>
      <c r="I22" s="133"/>
      <c r="J22" s="133"/>
      <c r="K22" s="23"/>
      <c r="M22" s="65"/>
      <c r="N22" s="65"/>
      <c r="O22" s="65"/>
      <c r="P22" s="65"/>
      <c r="Q22" s="65"/>
      <c r="R22" s="66"/>
      <c r="S22" s="66"/>
      <c r="T22" s="62"/>
      <c r="U22" s="62"/>
      <c r="V22" s="62"/>
      <c r="W22" s="62"/>
      <c r="X22" s="62"/>
      <c r="Y22" s="62"/>
    </row>
    <row r="23" spans="1:25" s="5" customFormat="1" ht="12.75" x14ac:dyDescent="0.2">
      <c r="A23" s="23"/>
      <c r="B23" s="133"/>
      <c r="C23" s="133"/>
      <c r="D23" s="133"/>
      <c r="E23" s="133"/>
      <c r="F23" s="133"/>
      <c r="G23" s="133"/>
      <c r="H23" s="133"/>
      <c r="I23" s="133"/>
      <c r="J23" s="133"/>
      <c r="K23" s="23"/>
      <c r="M23" s="65"/>
      <c r="N23" s="65"/>
      <c r="O23" s="65"/>
      <c r="P23" s="65"/>
      <c r="Q23" s="65"/>
      <c r="R23" s="66"/>
      <c r="S23" s="69"/>
      <c r="T23" s="62"/>
      <c r="U23" s="62"/>
      <c r="V23" s="62"/>
      <c r="W23" s="62"/>
      <c r="X23" s="62"/>
      <c r="Y23" s="62"/>
    </row>
    <row r="24" spans="1:25" s="5" customFormat="1" ht="12.75" x14ac:dyDescent="0.2">
      <c r="A24" s="23"/>
      <c r="B24" s="133"/>
      <c r="C24" s="133"/>
      <c r="D24" s="133"/>
      <c r="E24" s="133"/>
      <c r="F24" s="133"/>
      <c r="G24" s="133"/>
      <c r="H24" s="133"/>
      <c r="I24" s="133"/>
      <c r="J24" s="133"/>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4"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33" t="s">
        <v>38</v>
      </c>
      <c r="C26" s="133"/>
      <c r="D26" s="133"/>
      <c r="E26" s="133"/>
      <c r="F26" s="133"/>
      <c r="G26" s="133"/>
      <c r="H26" s="133"/>
      <c r="I26" s="133"/>
      <c r="J26" s="133"/>
      <c r="K26" s="23"/>
      <c r="M26" s="65"/>
      <c r="N26" s="65"/>
      <c r="O26" s="65"/>
      <c r="P26" s="65"/>
      <c r="Q26" s="65"/>
      <c r="R26" s="66"/>
      <c r="S26" s="66"/>
      <c r="T26" s="62"/>
      <c r="U26" s="62"/>
      <c r="V26" s="62"/>
      <c r="W26" s="62"/>
      <c r="X26" s="62"/>
      <c r="Y26" s="62"/>
    </row>
    <row r="27" spans="1:25" s="5" customFormat="1" ht="12.75" x14ac:dyDescent="0.2">
      <c r="A27" s="23"/>
      <c r="B27" s="133"/>
      <c r="C27" s="133"/>
      <c r="D27" s="133"/>
      <c r="E27" s="133"/>
      <c r="F27" s="133"/>
      <c r="G27" s="133"/>
      <c r="H27" s="133"/>
      <c r="I27" s="133"/>
      <c r="J27" s="133"/>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33" t="s">
        <v>39</v>
      </c>
      <c r="C29" s="133"/>
      <c r="D29" s="133"/>
      <c r="E29" s="133"/>
      <c r="F29" s="133"/>
      <c r="G29" s="133"/>
      <c r="H29" s="133"/>
      <c r="I29" s="133"/>
      <c r="J29" s="133"/>
      <c r="K29" s="23"/>
      <c r="M29" s="65"/>
      <c r="N29" s="65"/>
      <c r="O29" s="65"/>
      <c r="P29" s="65"/>
      <c r="Q29" s="65"/>
      <c r="R29" s="66"/>
      <c r="S29" s="66"/>
      <c r="T29" s="62"/>
      <c r="U29" s="62"/>
      <c r="V29" s="62"/>
      <c r="W29" s="62"/>
      <c r="X29" s="62"/>
      <c r="Y29" s="62"/>
    </row>
    <row r="30" spans="1:25" s="5" customFormat="1" ht="12.75" x14ac:dyDescent="0.2">
      <c r="A30" s="23"/>
      <c r="B30" s="133"/>
      <c r="C30" s="133"/>
      <c r="D30" s="133"/>
      <c r="E30" s="133"/>
      <c r="F30" s="133"/>
      <c r="G30" s="133"/>
      <c r="H30" s="133"/>
      <c r="I30" s="133"/>
      <c r="J30" s="133"/>
      <c r="K30" s="23"/>
      <c r="M30" s="65"/>
      <c r="N30" s="65"/>
      <c r="O30" s="65"/>
      <c r="P30" s="65"/>
      <c r="Q30" s="65"/>
      <c r="R30" s="66"/>
      <c r="S30" s="66"/>
      <c r="T30" s="62"/>
      <c r="U30" s="62"/>
      <c r="V30" s="62"/>
      <c r="W30" s="62"/>
      <c r="X30" s="62"/>
      <c r="Y30" s="62"/>
    </row>
    <row r="31" spans="1:25" s="5" customFormat="1" ht="12.75" customHeight="1" x14ac:dyDescent="0.2">
      <c r="A31" s="23"/>
      <c r="B31" s="133"/>
      <c r="C31" s="133"/>
      <c r="D31" s="133"/>
      <c r="E31" s="133"/>
      <c r="F31" s="133"/>
      <c r="G31" s="133"/>
      <c r="H31" s="133"/>
      <c r="I31" s="133"/>
      <c r="J31" s="133"/>
      <c r="K31" s="23"/>
      <c r="M31" s="65"/>
      <c r="N31" s="65"/>
      <c r="O31" s="65"/>
      <c r="P31" s="65"/>
      <c r="Q31" s="65"/>
      <c r="R31" s="66"/>
      <c r="S31" s="66"/>
      <c r="T31" s="62"/>
      <c r="U31" s="62"/>
      <c r="V31" s="62"/>
      <c r="W31" s="62"/>
      <c r="X31" s="62"/>
      <c r="Y31" s="62"/>
    </row>
    <row r="32" spans="1:25" s="5" customFormat="1" ht="12.75" x14ac:dyDescent="0.2">
      <c r="A32" s="23"/>
      <c r="B32" s="133"/>
      <c r="C32" s="133"/>
      <c r="D32" s="133"/>
      <c r="E32" s="133"/>
      <c r="F32" s="133"/>
      <c r="G32" s="133"/>
      <c r="H32" s="133"/>
      <c r="I32" s="133"/>
      <c r="J32" s="133"/>
      <c r="K32" s="23"/>
      <c r="M32" s="65"/>
      <c r="N32" s="65"/>
      <c r="O32" s="65"/>
      <c r="P32" s="65"/>
      <c r="Q32" s="65"/>
      <c r="R32" s="66"/>
      <c r="S32" s="66"/>
      <c r="T32" s="62"/>
      <c r="U32" s="62"/>
      <c r="V32" s="62"/>
      <c r="W32" s="62"/>
      <c r="X32" s="62"/>
      <c r="Y32" s="62"/>
    </row>
    <row r="33" spans="1:25" s="5" customFormat="1" ht="12.75" customHeight="1" x14ac:dyDescent="0.2">
      <c r="A33" s="23"/>
      <c r="B33" s="133"/>
      <c r="C33" s="133"/>
      <c r="D33" s="133"/>
      <c r="E33" s="133"/>
      <c r="F33" s="133"/>
      <c r="G33" s="133"/>
      <c r="H33" s="133"/>
      <c r="I33" s="133"/>
      <c r="J33" s="133"/>
      <c r="K33" s="23"/>
      <c r="M33" s="65"/>
      <c r="N33" s="65"/>
      <c r="O33" s="65"/>
      <c r="P33" s="65"/>
      <c r="Q33" s="65"/>
      <c r="R33" s="66"/>
      <c r="S33" s="66"/>
      <c r="T33" s="62"/>
      <c r="U33" s="62"/>
      <c r="V33" s="62"/>
      <c r="W33" s="62"/>
      <c r="X33" s="62"/>
      <c r="Y33" s="62"/>
    </row>
    <row r="34" spans="1:25" s="5" customFormat="1" ht="12.75" x14ac:dyDescent="0.2">
      <c r="A34" s="23"/>
      <c r="B34" s="71"/>
      <c r="C34" s="71"/>
      <c r="D34" s="135" t="s">
        <v>31</v>
      </c>
      <c r="E34" s="135"/>
      <c r="F34" s="135"/>
      <c r="G34" s="135"/>
      <c r="H34" s="135"/>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33" t="s">
        <v>40</v>
      </c>
      <c r="C38" s="133"/>
      <c r="D38" s="133"/>
      <c r="E38" s="133"/>
      <c r="F38" s="133"/>
      <c r="G38" s="133"/>
      <c r="H38" s="133"/>
      <c r="I38" s="133"/>
      <c r="J38" s="133"/>
      <c r="K38" s="23"/>
      <c r="M38" s="65"/>
      <c r="N38" s="65"/>
      <c r="O38" s="65"/>
      <c r="P38" s="65"/>
      <c r="Q38" s="65"/>
      <c r="R38" s="66"/>
      <c r="S38" s="66"/>
      <c r="T38" s="62"/>
      <c r="U38" s="62"/>
      <c r="V38" s="62"/>
      <c r="W38" s="62"/>
      <c r="X38" s="62"/>
      <c r="Y38" s="62"/>
    </row>
    <row r="39" spans="1:25" s="5" customFormat="1" ht="12.75" x14ac:dyDescent="0.2">
      <c r="A39" s="23"/>
      <c r="B39" s="133"/>
      <c r="C39" s="133"/>
      <c r="D39" s="133"/>
      <c r="E39" s="133"/>
      <c r="F39" s="133"/>
      <c r="G39" s="133"/>
      <c r="H39" s="133"/>
      <c r="I39" s="133"/>
      <c r="J39" s="133"/>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33" t="s">
        <v>41</v>
      </c>
      <c r="C41" s="133"/>
      <c r="D41" s="133"/>
      <c r="E41" s="133"/>
      <c r="F41" s="133"/>
      <c r="G41" s="133"/>
      <c r="H41" s="133"/>
      <c r="I41" s="133"/>
      <c r="J41" s="133"/>
      <c r="K41" s="23"/>
      <c r="M41" s="65"/>
      <c r="N41" s="65"/>
      <c r="O41" s="65"/>
      <c r="P41" s="65"/>
      <c r="Q41" s="65"/>
      <c r="R41" s="66"/>
      <c r="S41" s="66"/>
      <c r="T41" s="62"/>
      <c r="U41" s="62"/>
      <c r="V41" s="62"/>
      <c r="W41" s="62"/>
      <c r="X41" s="62"/>
      <c r="Y41" s="62"/>
    </row>
    <row r="42" spans="1:25" s="5" customFormat="1" ht="12.75" x14ac:dyDescent="0.2">
      <c r="A42" s="23"/>
      <c r="B42" s="133"/>
      <c r="C42" s="133"/>
      <c r="D42" s="133"/>
      <c r="E42" s="133"/>
      <c r="F42" s="133"/>
      <c r="G42" s="133"/>
      <c r="H42" s="133"/>
      <c r="I42" s="133"/>
      <c r="J42" s="133"/>
      <c r="K42" s="23"/>
      <c r="M42" s="65"/>
      <c r="N42" s="65"/>
      <c r="O42" s="65"/>
      <c r="P42" s="65"/>
      <c r="Q42" s="65"/>
      <c r="R42" s="66"/>
      <c r="S42" s="66"/>
      <c r="T42" s="62"/>
      <c r="U42" s="62"/>
      <c r="V42" s="62"/>
      <c r="W42" s="62"/>
      <c r="X42" s="62"/>
      <c r="Y42" s="62"/>
    </row>
    <row r="43" spans="1:25" s="5" customFormat="1" ht="12.75" x14ac:dyDescent="0.2">
      <c r="A43" s="23"/>
      <c r="B43" s="133"/>
      <c r="C43" s="133"/>
      <c r="D43" s="133"/>
      <c r="E43" s="133"/>
      <c r="F43" s="133"/>
      <c r="G43" s="133"/>
      <c r="H43" s="133"/>
      <c r="I43" s="133"/>
      <c r="J43" s="133"/>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33" t="s">
        <v>35</v>
      </c>
      <c r="C45" s="133"/>
      <c r="D45" s="133"/>
      <c r="E45" s="133"/>
      <c r="F45" s="133"/>
      <c r="G45" s="133"/>
      <c r="H45" s="133"/>
      <c r="I45" s="133"/>
      <c r="J45" s="133"/>
      <c r="K45" s="23"/>
      <c r="M45" s="65"/>
      <c r="N45" s="65"/>
      <c r="O45" s="65"/>
      <c r="P45" s="65"/>
      <c r="Q45" s="65"/>
      <c r="R45" s="66"/>
      <c r="S45" s="66"/>
      <c r="T45" s="62"/>
      <c r="U45" s="62"/>
      <c r="V45" s="62"/>
      <c r="W45" s="62"/>
      <c r="X45" s="62"/>
      <c r="Y45" s="62"/>
    </row>
    <row r="46" spans="1:25" s="5" customFormat="1" ht="12.75" x14ac:dyDescent="0.2">
      <c r="A46" s="23"/>
      <c r="B46" s="133"/>
      <c r="C46" s="133"/>
      <c r="D46" s="133"/>
      <c r="E46" s="133"/>
      <c r="F46" s="133"/>
      <c r="G46" s="133"/>
      <c r="H46" s="133"/>
      <c r="I46" s="133"/>
      <c r="J46" s="133"/>
      <c r="K46" s="23"/>
      <c r="M46" s="65"/>
      <c r="N46" s="65"/>
      <c r="O46" s="65"/>
      <c r="P46" s="65"/>
      <c r="Q46" s="65"/>
      <c r="R46" s="66"/>
      <c r="S46" s="66"/>
      <c r="T46" s="62"/>
      <c r="U46" s="62"/>
      <c r="V46" s="62"/>
      <c r="W46" s="62"/>
      <c r="X46" s="62"/>
      <c r="Y46" s="62"/>
    </row>
    <row r="47" spans="1:25" s="5" customFormat="1" ht="12.75" x14ac:dyDescent="0.2">
      <c r="A47" s="23"/>
      <c r="B47" s="133"/>
      <c r="C47" s="133"/>
      <c r="D47" s="133"/>
      <c r="E47" s="133"/>
      <c r="F47" s="133"/>
      <c r="G47" s="133"/>
      <c r="H47" s="133"/>
      <c r="I47" s="133"/>
      <c r="J47" s="133"/>
      <c r="K47" s="23"/>
      <c r="M47" s="65"/>
      <c r="N47" s="65"/>
      <c r="O47" s="65"/>
      <c r="P47" s="65"/>
      <c r="Q47" s="65"/>
      <c r="R47" s="66"/>
      <c r="S47" s="66"/>
      <c r="T47" s="62"/>
      <c r="U47" s="62"/>
      <c r="V47" s="62"/>
      <c r="W47" s="62"/>
      <c r="X47" s="62"/>
      <c r="Y47" s="62"/>
    </row>
    <row r="48" spans="1:25" s="5" customFormat="1" ht="12.75" customHeight="1" x14ac:dyDescent="0.2">
      <c r="A48" s="23"/>
      <c r="B48" s="133"/>
      <c r="C48" s="133"/>
      <c r="D48" s="133"/>
      <c r="E48" s="133"/>
      <c r="F48" s="133"/>
      <c r="G48" s="133"/>
      <c r="H48" s="133"/>
      <c r="I48" s="133"/>
      <c r="J48" s="133"/>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4"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34" t="s">
        <v>44</v>
      </c>
      <c r="C54" s="134"/>
      <c r="D54" s="134"/>
      <c r="E54" s="134"/>
      <c r="F54" s="134"/>
      <c r="G54" s="134"/>
      <c r="H54" s="134"/>
      <c r="I54" s="134"/>
      <c r="J54" s="134"/>
      <c r="K54" s="23"/>
      <c r="M54" s="65"/>
      <c r="N54" s="65"/>
      <c r="O54" s="65"/>
      <c r="P54" s="65"/>
      <c r="Q54" s="65"/>
      <c r="R54" s="66"/>
      <c r="S54" s="66"/>
      <c r="T54" s="62"/>
      <c r="U54" s="62"/>
      <c r="V54" s="62"/>
      <c r="W54" s="62"/>
      <c r="X54" s="62"/>
      <c r="Y54" s="62"/>
    </row>
    <row r="55" spans="1:25" s="5" customFormat="1" ht="12.75" x14ac:dyDescent="0.2">
      <c r="A55" s="23"/>
      <c r="B55" s="134"/>
      <c r="C55" s="134"/>
      <c r="D55" s="134"/>
      <c r="E55" s="134"/>
      <c r="F55" s="134"/>
      <c r="G55" s="134"/>
      <c r="H55" s="134"/>
      <c r="I55" s="134"/>
      <c r="J55" s="134"/>
      <c r="K55" s="23"/>
      <c r="M55" s="65"/>
      <c r="N55" s="65"/>
      <c r="O55" s="65"/>
      <c r="P55" s="65"/>
      <c r="Q55" s="65"/>
      <c r="R55" s="66"/>
      <c r="S55" s="66"/>
      <c r="T55" s="62"/>
      <c r="U55" s="62"/>
      <c r="V55" s="62"/>
      <c r="W55" s="62"/>
      <c r="X55" s="62"/>
      <c r="Y55" s="62"/>
    </row>
    <row r="56" spans="1:25" s="5" customFormat="1" ht="12.75" x14ac:dyDescent="0.2">
      <c r="A56" s="23"/>
      <c r="B56" s="134"/>
      <c r="C56" s="134"/>
      <c r="D56" s="134"/>
      <c r="E56" s="134"/>
      <c r="F56" s="134"/>
      <c r="G56" s="134"/>
      <c r="H56" s="134"/>
      <c r="I56" s="134"/>
      <c r="J56" s="134"/>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5"/>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4"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60"/>
  <sheetViews>
    <sheetView tabSelected="1" view="pageBreakPreview" zoomScale="85" zoomScaleNormal="100" zoomScaleSheetLayoutView="85" workbookViewId="0">
      <selection activeCell="H39" sqref="H39"/>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49</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53</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50</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AA-SM-002-013</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10/6/2017</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TORSION - REGULAR SECTIONS - THIN-WALLED ROUND TUBE</v>
      </c>
      <c r="C12" s="73"/>
      <c r="D12" s="73"/>
      <c r="E12" s="74"/>
      <c r="F12" s="73"/>
      <c r="G12" s="73"/>
      <c r="H12" s="73"/>
      <c r="I12" s="73"/>
      <c r="J12" s="73"/>
      <c r="K12" s="73"/>
      <c r="L12" s="30"/>
      <c r="M12" s="37"/>
      <c r="N12" s="38"/>
      <c r="O12" s="38"/>
      <c r="P12" s="38"/>
      <c r="Q12" s="38"/>
      <c r="R12" s="37"/>
      <c r="S12" s="37"/>
      <c r="T12" s="39"/>
    </row>
    <row r="13" spans="1:35" s="26" customFormat="1" ht="12.75" x14ac:dyDescent="0.2">
      <c r="A13" s="28"/>
      <c r="B13" s="136" t="s">
        <v>51</v>
      </c>
      <c r="C13" s="136"/>
      <c r="D13" s="136"/>
      <c r="E13" s="28"/>
      <c r="F13" s="28"/>
      <c r="G13" s="28"/>
      <c r="H13" s="28"/>
      <c r="I13" s="28"/>
      <c r="J13" s="28"/>
      <c r="L13" s="29"/>
      <c r="M13" s="27"/>
      <c r="N13" s="27"/>
      <c r="O13" s="27"/>
      <c r="P13" s="27"/>
      <c r="Q13" s="27"/>
      <c r="R13" s="27"/>
      <c r="S13" s="27"/>
      <c r="T13" s="27"/>
    </row>
    <row r="14" spans="1:35" s="26" customFormat="1" ht="12.75" x14ac:dyDescent="0.2">
      <c r="A14" s="116"/>
      <c r="B14" s="137" t="s">
        <v>52</v>
      </c>
      <c r="C14" s="137"/>
      <c r="D14" s="137"/>
      <c r="E14" s="137"/>
      <c r="F14" s="137"/>
      <c r="G14" s="137"/>
      <c r="H14" s="137"/>
      <c r="I14" s="137"/>
      <c r="J14" s="137"/>
      <c r="K14" s="75"/>
      <c r="M14" s="27"/>
      <c r="N14" s="27"/>
      <c r="O14" s="27"/>
      <c r="P14" s="27"/>
      <c r="Q14" s="27"/>
      <c r="R14" s="27"/>
      <c r="S14" s="27"/>
      <c r="T14" s="27"/>
    </row>
    <row r="15" spans="1:35" s="26" customFormat="1" ht="12.75" x14ac:dyDescent="0.2">
      <c r="A15" s="116"/>
      <c r="B15" s="137"/>
      <c r="C15" s="137"/>
      <c r="D15" s="137"/>
      <c r="E15" s="137"/>
      <c r="F15" s="137"/>
      <c r="G15" s="137"/>
      <c r="H15" s="137"/>
      <c r="I15" s="137"/>
      <c r="J15" s="137"/>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75"/>
      <c r="B16" s="96"/>
      <c r="C16" s="104"/>
      <c r="D16" s="26"/>
      <c r="E16" s="26"/>
      <c r="F16" s="26"/>
      <c r="G16" s="77"/>
      <c r="H16" s="99"/>
      <c r="I16" s="75"/>
      <c r="J16" s="75"/>
      <c r="K16" s="75"/>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117"/>
      <c r="B17" s="117"/>
      <c r="C17" s="117"/>
      <c r="D17" s="117"/>
      <c r="E17" s="117"/>
      <c r="F17" s="117"/>
      <c r="G17" s="117"/>
      <c r="H17" s="117"/>
      <c r="I17" s="117"/>
      <c r="J17" s="117"/>
      <c r="K17" s="117"/>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117"/>
      <c r="B18" s="117"/>
      <c r="F18" s="118" t="s">
        <v>54</v>
      </c>
      <c r="G18" s="119">
        <v>10000</v>
      </c>
      <c r="H18" s="120" t="s">
        <v>66</v>
      </c>
      <c r="I18" s="117"/>
      <c r="J18" s="117"/>
      <c r="K18" s="117"/>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117"/>
      <c r="B19" s="117"/>
      <c r="F19" s="118" t="s">
        <v>56</v>
      </c>
      <c r="G19" s="123">
        <v>1.5</v>
      </c>
      <c r="H19" s="120" t="s">
        <v>67</v>
      </c>
      <c r="I19" s="118"/>
      <c r="J19" s="118"/>
      <c r="K19" s="117"/>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117"/>
      <c r="B20" s="117"/>
      <c r="F20" s="118" t="s">
        <v>59</v>
      </c>
      <c r="G20" s="126">
        <v>0.02</v>
      </c>
      <c r="H20" s="120" t="s">
        <v>70</v>
      </c>
      <c r="I20" s="117"/>
      <c r="J20" s="117"/>
      <c r="K20" s="117"/>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117"/>
      <c r="B21" s="117"/>
      <c r="F21" s="118" t="s">
        <v>55</v>
      </c>
      <c r="G21" s="121">
        <v>6</v>
      </c>
      <c r="H21" s="122" t="s">
        <v>68</v>
      </c>
      <c r="I21" s="117"/>
      <c r="J21" s="117"/>
      <c r="K21" s="117"/>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117"/>
      <c r="B22" s="117"/>
      <c r="F22" s="118" t="s">
        <v>57</v>
      </c>
      <c r="G22" s="124">
        <v>3900000</v>
      </c>
      <c r="H22" s="125" t="s">
        <v>69</v>
      </c>
      <c r="J22" s="118"/>
      <c r="K22" s="117"/>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117"/>
      <c r="B23" s="117"/>
      <c r="J23" s="118"/>
      <c r="K23" s="117"/>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117"/>
      <c r="B24" s="117"/>
      <c r="F24" s="120"/>
      <c r="J24" s="117"/>
      <c r="K24" s="117"/>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117"/>
      <c r="G25" s="118"/>
      <c r="H25" s="117"/>
      <c r="I25" s="117"/>
      <c r="J25" s="117"/>
      <c r="K25" s="117"/>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17"/>
      <c r="B26" s="117"/>
      <c r="F26" s="117"/>
      <c r="G26" s="117"/>
      <c r="H26" s="117"/>
      <c r="I26" s="117"/>
      <c r="J26" s="117"/>
      <c r="K26" s="117"/>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117"/>
      <c r="B27" s="117"/>
      <c r="C27" s="129" t="s">
        <v>64</v>
      </c>
      <c r="F27" s="117"/>
      <c r="G27" s="117"/>
      <c r="H27" s="117"/>
      <c r="I27" s="117"/>
      <c r="J27" s="117"/>
      <c r="K27" s="117"/>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131"/>
      <c r="B28" s="131"/>
      <c r="C28" s="118"/>
      <c r="D28" s="132"/>
      <c r="E28" s="120"/>
      <c r="F28" s="120"/>
      <c r="G28" s="118"/>
      <c r="H28" s="118"/>
      <c r="I28" s="118"/>
      <c r="J28" s="118"/>
      <c r="K28" s="131"/>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75"/>
      <c r="B29" s="28" t="s">
        <v>71</v>
      </c>
      <c r="C29" s="75"/>
      <c r="D29" s="75"/>
      <c r="E29" s="75"/>
      <c r="F29" s="75"/>
      <c r="G29" s="75"/>
      <c r="H29" s="75"/>
      <c r="I29" s="75"/>
      <c r="J29" s="75"/>
      <c r="K29" s="75"/>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75"/>
      <c r="B30" s="118" t="s">
        <v>60</v>
      </c>
      <c r="C30" s="28" t="str">
        <f ca="1">[1]!xlv(C32)</f>
        <v>2 × π × t × R³</v>
      </c>
      <c r="E30" s="75"/>
      <c r="F30" s="26"/>
      <c r="G30" s="77"/>
      <c r="H30" s="99"/>
      <c r="I30" s="75"/>
      <c r="J30" s="75"/>
      <c r="K30" s="75"/>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75"/>
      <c r="B31" s="118" t="s">
        <v>60</v>
      </c>
      <c r="C31" s="28" t="str">
        <f>[1]!xln(C32)</f>
        <v>2 × π × 0.02 × 1.5³</v>
      </c>
      <c r="E31" s="75"/>
      <c r="F31" s="26"/>
      <c r="G31" s="96"/>
      <c r="H31" s="100"/>
      <c r="I31" s="75"/>
      <c r="J31" s="75"/>
      <c r="K31" s="75"/>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75"/>
      <c r="B32" s="118" t="s">
        <v>60</v>
      </c>
      <c r="C32" s="127">
        <f>2*PI()*G20*G19^3</f>
        <v>0.42411500823462212</v>
      </c>
      <c r="D32" s="120" t="s">
        <v>62</v>
      </c>
      <c r="E32" s="75"/>
      <c r="G32" s="97"/>
      <c r="H32" s="98"/>
      <c r="I32" s="75"/>
      <c r="J32" s="75"/>
      <c r="K32" s="75"/>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78"/>
      <c r="E33" s="78"/>
      <c r="F33" s="78"/>
      <c r="G33" s="97"/>
      <c r="H33" s="102"/>
      <c r="I33" s="78"/>
      <c r="J33" s="78"/>
      <c r="K33" s="78"/>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75"/>
      <c r="B34" s="28" t="s">
        <v>72</v>
      </c>
      <c r="E34" s="75"/>
      <c r="H34" s="75"/>
      <c r="I34" s="75"/>
      <c r="J34" s="75"/>
      <c r="K34" s="75"/>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4.25" x14ac:dyDescent="0.2">
      <c r="A35" s="75"/>
      <c r="B35" s="118" t="s">
        <v>65</v>
      </c>
      <c r="C35" s="28" t="str">
        <f ca="1">[1]!xlv(C37)</f>
        <v>T × R / J</v>
      </c>
      <c r="E35" s="75"/>
      <c r="F35" s="75"/>
      <c r="G35" s="77"/>
      <c r="I35" s="75"/>
      <c r="J35" s="75"/>
      <c r="K35" s="7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4.25" x14ac:dyDescent="0.2">
      <c r="A36" s="79"/>
      <c r="B36" s="118" t="s">
        <v>65</v>
      </c>
      <c r="C36" s="28" t="str">
        <f>[1]!xln(C37)</f>
        <v>10000 × 1.5 / 0.424</v>
      </c>
      <c r="E36" s="75"/>
      <c r="F36" s="75"/>
      <c r="G36" s="77"/>
      <c r="I36" s="75"/>
      <c r="J36" s="75"/>
      <c r="K36" s="7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4.25" x14ac:dyDescent="0.2">
      <c r="A37" s="79"/>
      <c r="B37" s="118" t="s">
        <v>65</v>
      </c>
      <c r="C37" s="130">
        <f>G18*G19/C32</f>
        <v>35367.765131532295</v>
      </c>
      <c r="D37" s="120" t="s">
        <v>58</v>
      </c>
      <c r="E37" s="75"/>
      <c r="F37" s="82"/>
      <c r="G37" s="77"/>
      <c r="H37" s="103"/>
      <c r="I37" s="78"/>
      <c r="J37" s="78"/>
      <c r="K37" s="7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79"/>
      <c r="B38" s="81"/>
      <c r="C38" s="79"/>
      <c r="D38" s="77"/>
      <c r="E38" s="75"/>
      <c r="F38" s="82"/>
      <c r="G38" s="77"/>
      <c r="H38" s="103"/>
      <c r="I38" s="78"/>
      <c r="J38" s="78"/>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79"/>
      <c r="B39" s="28" t="s">
        <v>73</v>
      </c>
      <c r="C39" s="79"/>
      <c r="D39" s="77"/>
      <c r="E39" s="75"/>
      <c r="F39" s="82"/>
      <c r="G39" s="77"/>
      <c r="H39" s="103"/>
      <c r="I39" s="78"/>
      <c r="J39" s="7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79"/>
      <c r="B40" s="118" t="s">
        <v>61</v>
      </c>
      <c r="C40" s="28" t="str">
        <f ca="1">[1]!xlv(C42)</f>
        <v>(T × L) / (J × G)</v>
      </c>
      <c r="D40" s="118"/>
      <c r="E40" s="75"/>
      <c r="F40" s="82"/>
      <c r="G40" s="77"/>
      <c r="H40" s="103"/>
      <c r="I40" s="78"/>
      <c r="J40" s="78"/>
      <c r="K40" s="7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79"/>
      <c r="B41" s="118" t="s">
        <v>61</v>
      </c>
      <c r="C41" s="28" t="str">
        <f>[1]!xln(C42)</f>
        <v>(10000 × 6) / (0.424 × 3900000)</v>
      </c>
      <c r="D41" s="118"/>
      <c r="E41" s="75"/>
      <c r="F41" s="82"/>
      <c r="G41" s="77"/>
      <c r="H41" s="103"/>
      <c r="I41" s="78"/>
      <c r="J41" s="78"/>
      <c r="K41" s="7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79"/>
      <c r="B42" s="118" t="s">
        <v>61</v>
      </c>
      <c r="C42" s="128">
        <f>(G18*G21)/(C32*G22)</f>
        <v>3.6274630904135692E-2</v>
      </c>
      <c r="D42" s="28" t="s">
        <v>63</v>
      </c>
      <c r="E42" s="75"/>
      <c r="F42" s="82"/>
      <c r="G42" s="77"/>
      <c r="H42" s="103"/>
      <c r="I42" s="78"/>
      <c r="J42" s="78"/>
      <c r="K42" s="7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79"/>
      <c r="B43" s="81"/>
      <c r="C43" s="79"/>
      <c r="D43" s="77"/>
      <c r="E43" s="75"/>
      <c r="F43" s="82"/>
      <c r="G43" s="77"/>
      <c r="H43" s="103"/>
      <c r="I43" s="78"/>
      <c r="J43" s="78"/>
      <c r="K43" s="7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A44" s="79"/>
      <c r="B44" s="81"/>
      <c r="C44" s="79"/>
      <c r="D44" s="77"/>
      <c r="E44" s="75"/>
      <c r="F44" s="82"/>
      <c r="G44" s="77"/>
      <c r="H44" s="103"/>
      <c r="I44" s="78"/>
      <c r="J44" s="78"/>
      <c r="K44" s="7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79"/>
      <c r="B45" s="81"/>
      <c r="C45" s="79"/>
      <c r="D45" s="77"/>
      <c r="E45" s="75"/>
      <c r="F45" s="82"/>
      <c r="G45" s="77"/>
      <c r="H45" s="103"/>
      <c r="I45" s="78"/>
      <c r="J45" s="78"/>
      <c r="K45" s="7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A46" s="79"/>
      <c r="B46" s="81"/>
      <c r="C46" s="79"/>
      <c r="D46" s="77"/>
      <c r="E46" s="75"/>
      <c r="F46" s="82"/>
      <c r="G46" s="77"/>
      <c r="H46" s="103"/>
      <c r="I46" s="78"/>
      <c r="J46" s="78"/>
      <c r="K46" s="7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A47" s="79"/>
      <c r="B47" s="79"/>
      <c r="C47" s="83"/>
      <c r="D47" s="84"/>
      <c r="E47" s="75"/>
      <c r="F47" s="84"/>
      <c r="G47" s="77"/>
      <c r="H47" s="101"/>
      <c r="I47" s="75"/>
      <c r="J47" s="78"/>
      <c r="K47" s="79"/>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A48" s="80"/>
      <c r="B48" s="77"/>
      <c r="C48" s="88"/>
      <c r="D48" s="75"/>
      <c r="E48" s="75"/>
      <c r="F48" s="80"/>
      <c r="G48" s="86"/>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A49" s="75"/>
      <c r="B49" s="78"/>
      <c r="C49" s="89"/>
      <c r="D49" s="85"/>
      <c r="E49" s="83"/>
      <c r="F49" s="75"/>
      <c r="G49" s="89"/>
      <c r="H49" s="78"/>
      <c r="I49" s="90"/>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7"/>
      <c r="C50" s="88"/>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91"/>
      <c r="D51" s="75"/>
      <c r="E51" s="75"/>
      <c r="F51" s="82"/>
      <c r="G51" s="75"/>
      <c r="H51" s="75"/>
      <c r="I51" s="82"/>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6"/>
      <c r="C52" s="76"/>
      <c r="D52" s="82"/>
      <c r="E52" s="76"/>
      <c r="F52" s="82"/>
      <c r="G52" s="75"/>
      <c r="H52" s="75"/>
      <c r="I52" s="82"/>
      <c r="J52" s="75"/>
      <c r="K52" s="75"/>
      <c r="L52" s="30"/>
      <c r="M52" s="27"/>
      <c r="N52" s="27"/>
      <c r="O52" s="27"/>
      <c r="P52" s="27"/>
      <c r="Q52" s="27"/>
      <c r="R52" s="27"/>
      <c r="S52" s="27"/>
      <c r="T52" s="27"/>
      <c r="U52" s="30"/>
      <c r="V52" s="40"/>
      <c r="W52" s="40"/>
      <c r="X52" s="30"/>
      <c r="Y52" s="52"/>
      <c r="Z52" s="18"/>
      <c r="AA52" s="41"/>
      <c r="AB52" s="5"/>
      <c r="AC52" s="5"/>
      <c r="AD52" s="5"/>
      <c r="AE52" s="5"/>
      <c r="AF52" s="5"/>
      <c r="AG52" s="5"/>
      <c r="AH52" s="5"/>
      <c r="AI52" s="5"/>
    </row>
    <row r="53" spans="1:35" s="28" customFormat="1" ht="12.75" x14ac:dyDescent="0.2">
      <c r="A53" s="75"/>
      <c r="B53" s="92"/>
      <c r="C53" s="82"/>
      <c r="D53" s="82"/>
      <c r="E53" s="76"/>
      <c r="F53" s="82"/>
      <c r="G53" s="75"/>
      <c r="H53" s="75"/>
      <c r="I53" s="82"/>
      <c r="J53" s="75"/>
      <c r="K53" s="75"/>
      <c r="L53" s="30"/>
      <c r="M53" s="27"/>
      <c r="N53" s="27"/>
      <c r="O53" s="27"/>
      <c r="P53" s="27"/>
      <c r="Q53" s="27"/>
      <c r="R53" s="27"/>
      <c r="S53" s="27"/>
      <c r="T53" s="27"/>
      <c r="U53" s="30"/>
      <c r="V53" s="40"/>
      <c r="W53" s="40"/>
      <c r="X53" s="30"/>
      <c r="Y53" s="18"/>
      <c r="Z53" s="51"/>
      <c r="AA53" s="55"/>
      <c r="AB53" s="51"/>
      <c r="AC53" s="5"/>
      <c r="AD53" s="5"/>
      <c r="AE53" s="5"/>
      <c r="AF53" s="5"/>
      <c r="AG53" s="5"/>
      <c r="AH53" s="5"/>
      <c r="AI53" s="5"/>
    </row>
    <row r="54" spans="1:35" s="28" customFormat="1" ht="12.75" x14ac:dyDescent="0.2">
      <c r="A54" s="75"/>
      <c r="B54" s="82"/>
      <c r="C54" s="82"/>
      <c r="D54" s="76"/>
      <c r="E54" s="82"/>
      <c r="F54" s="75"/>
      <c r="G54" s="75"/>
      <c r="H54" s="82"/>
      <c r="I54" s="75"/>
      <c r="J54" s="75"/>
      <c r="K54" s="75"/>
      <c r="L54" s="30"/>
      <c r="M54" s="27"/>
      <c r="N54" s="27"/>
      <c r="O54" s="27"/>
      <c r="P54" s="27"/>
      <c r="Q54" s="27"/>
      <c r="R54" s="27"/>
      <c r="S54" s="27"/>
      <c r="T54" s="27"/>
      <c r="U54" s="30"/>
      <c r="V54" s="40"/>
      <c r="W54" s="40"/>
      <c r="X54" s="30"/>
      <c r="Y54" s="18"/>
      <c r="Z54" s="5"/>
      <c r="AA54" s="41"/>
      <c r="AB54" s="5"/>
      <c r="AC54" s="5"/>
      <c r="AD54" s="5"/>
      <c r="AE54" s="5"/>
      <c r="AF54" s="5"/>
      <c r="AG54" s="5"/>
      <c r="AH54" s="5"/>
      <c r="AI54" s="5"/>
    </row>
    <row r="55" spans="1:35" s="28" customFormat="1" ht="12.75" x14ac:dyDescent="0.2">
      <c r="A55" s="5"/>
      <c r="B55" s="5"/>
      <c r="C55" s="46"/>
      <c r="D55" s="46"/>
      <c r="E55" s="46"/>
      <c r="F55" s="46"/>
      <c r="G55" s="5"/>
      <c r="H55" s="46"/>
      <c r="I55" s="46"/>
      <c r="J55" s="5"/>
      <c r="K55" s="5"/>
      <c r="L55" s="30"/>
      <c r="M55" s="27"/>
      <c r="N55" s="27"/>
      <c r="O55" s="27"/>
      <c r="P55" s="27"/>
      <c r="Q55" s="27"/>
      <c r="R55" s="27"/>
      <c r="S55" s="27"/>
      <c r="T55" s="27"/>
      <c r="U55" s="30"/>
      <c r="V55" s="40"/>
      <c r="W55" s="40"/>
      <c r="X55" s="30"/>
      <c r="Y55" s="5"/>
      <c r="Z55" s="5"/>
      <c r="AA55" s="5"/>
      <c r="AB55" s="5"/>
      <c r="AC55" s="5"/>
      <c r="AD55" s="5"/>
      <c r="AE55" s="5"/>
      <c r="AF55" s="5"/>
      <c r="AG55" s="5"/>
      <c r="AH55" s="5"/>
      <c r="AI55" s="5"/>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40"/>
      <c r="W56" s="40"/>
      <c r="X56" s="30"/>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56"/>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
      <c r="W59" s="5"/>
      <c r="X59" s="30"/>
    </row>
    <row r="60" spans="1:35" s="28" customFormat="1" ht="12.75" x14ac:dyDescent="0.2">
      <c r="A60" s="58"/>
      <c r="B60" s="59"/>
      <c r="C60" s="60"/>
      <c r="D60" s="58"/>
      <c r="E60" s="58"/>
      <c r="F60" s="58"/>
      <c r="G60" s="60"/>
      <c r="H60" s="58"/>
      <c r="I60" s="58"/>
      <c r="J60" s="58"/>
      <c r="K60" s="58"/>
      <c r="L60" s="30"/>
      <c r="M60" s="27"/>
      <c r="N60" s="27"/>
      <c r="O60" s="27"/>
      <c r="P60" s="27"/>
      <c r="Q60" s="27"/>
      <c r="R60" s="27"/>
      <c r="S60" s="27"/>
      <c r="T60" s="27"/>
      <c r="U60" s="30"/>
      <c r="V60" s="30"/>
      <c r="W60" s="30"/>
      <c r="X60" s="30"/>
    </row>
    <row r="61" spans="1:35" s="28" customFormat="1" ht="12.75" x14ac:dyDescent="0.2">
      <c r="A61" s="114"/>
      <c r="B61" s="105"/>
      <c r="C61" s="105"/>
      <c r="D61" s="105"/>
      <c r="E61" s="105"/>
      <c r="F61" s="105"/>
      <c r="G61" s="106"/>
      <c r="H61" s="106"/>
      <c r="I61" s="106"/>
      <c r="J61" s="106"/>
      <c r="K61" s="107"/>
      <c r="L61" s="30"/>
      <c r="M61" s="27"/>
      <c r="N61" s="27"/>
      <c r="O61" s="27"/>
      <c r="P61" s="27"/>
      <c r="Q61" s="27"/>
      <c r="R61" s="27"/>
      <c r="S61" s="27"/>
      <c r="T61" s="27"/>
      <c r="U61" s="30"/>
      <c r="V61" s="30"/>
      <c r="W61" s="30"/>
      <c r="X61" s="30"/>
    </row>
    <row r="62" spans="1:35" s="28" customFormat="1" ht="12.75" x14ac:dyDescent="0.2">
      <c r="A62" s="108"/>
      <c r="B62" s="108"/>
      <c r="C62" s="108"/>
      <c r="D62" s="109"/>
      <c r="E62" s="109"/>
      <c r="F62" s="110"/>
      <c r="G62" s="115"/>
      <c r="H62" s="111"/>
      <c r="I62" s="112"/>
      <c r="J62" s="112"/>
      <c r="K62" s="113"/>
      <c r="L62" s="30"/>
      <c r="M62" s="27"/>
      <c r="N62" s="27"/>
      <c r="O62" s="27"/>
      <c r="P62" s="27"/>
      <c r="Q62" s="27"/>
      <c r="R62" s="27"/>
      <c r="S62" s="27"/>
      <c r="T62" s="27"/>
      <c r="U62" s="30"/>
      <c r="V62" s="30"/>
      <c r="W62" s="30"/>
      <c r="X62" s="30"/>
    </row>
    <row r="63" spans="1:35" s="26" customFormat="1" ht="12.75" x14ac:dyDescent="0.2">
      <c r="F63" s="93"/>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2">
    <mergeCell ref="B13:D13"/>
    <mergeCell ref="B14:J15"/>
  </mergeCells>
  <dataValidations count="1">
    <dataValidation type="list" allowBlank="1" showInputMessage="1" showErrorMessage="1" sqref="C16">
      <formula1>"2014,2024,7075"</formula1>
    </dataValidation>
  </dataValidations>
  <hyperlinks>
    <hyperlink ref="B13:D13" r:id="rId1" display="(NASA TM X-73306, 1975)"/>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2017-06-10T23:23:51Z</dcterms:modified>
  <cp:category>Engineering Spreadsheets</cp:category>
</cp:coreProperties>
</file>