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7127"/>
  <workbookPr codeName="ThisWorkbook"/>
  <mc:AlternateContent xmlns:mc="http://schemas.openxmlformats.org/markup-compatibility/2006">
    <mc:Choice Requires="x15">
      <x15ac:absPath xmlns:x15ac="http://schemas.microsoft.com/office/spreadsheetml/2010/11/ac" url="D:\Dropbox\00 Administration\Cayman\TECHNICAL LIBRARY\SPREADSHEETS\"/>
    </mc:Choice>
  </mc:AlternateContent>
  <bookViews>
    <workbookView xWindow="12" yWindow="-12" windowWidth="25008" windowHeight="12048" tabRatio="841" activeTab="1"/>
  </bookViews>
  <sheets>
    <sheet name="READ ME" sheetId="26" r:id="rId1"/>
    <sheet name="Sheet1" sheetId="23" r:id="rId2"/>
  </sheets>
  <externalReferences>
    <externalReference r:id="rId3"/>
  </externalReferences>
  <definedNames>
    <definedName name="_xlnm.Print_Area" localSheetId="0">'READ ME'!$A$8:$K$62</definedName>
    <definedName name="_xlnm.Print_Area" localSheetId="1">Sheet1!$A$8:$K$60</definedName>
    <definedName name="_xlnm.Print_Area">#REF!</definedName>
    <definedName name="sencount" hidden="1">1</definedName>
  </definedNames>
  <calcPr calcId="171027" iterate="1" iterateCount="10"/>
</workbook>
</file>

<file path=xl/calcChain.xml><?xml version="1.0" encoding="utf-8"?>
<calcChain xmlns="http://schemas.openxmlformats.org/spreadsheetml/2006/main">
  <c r="C12" i="26" l="1"/>
  <c r="B12" i="23" l="1"/>
  <c r="F11" i="23" l="1"/>
  <c r="L10" i="23"/>
  <c r="J10" i="23" s="1"/>
  <c r="F10" i="23"/>
  <c r="J9" i="23"/>
  <c r="F9" i="23"/>
  <c r="J8" i="23"/>
  <c r="F8" i="23"/>
  <c r="G33" i="23" l="1"/>
  <c r="E36" i="23" l="1"/>
  <c r="E34" i="23"/>
  <c r="E31" i="23"/>
  <c r="E30" i="23"/>
  <c r="E29" i="23"/>
  <c r="E28" i="23"/>
  <c r="E26" i="23"/>
  <c r="H23" i="23"/>
  <c r="E23" i="23"/>
  <c r="E20" i="23"/>
  <c r="E37" i="23" l="1"/>
  <c r="E35" i="23"/>
  <c r="E33" i="23"/>
  <c r="E18" i="23"/>
  <c r="E24" i="23"/>
  <c r="H22" i="23"/>
  <c r="E22" i="23"/>
  <c r="H21" i="23"/>
  <c r="H20" i="23"/>
  <c r="E21" i="23"/>
  <c r="C43" i="23"/>
  <c r="E19" i="23"/>
  <c r="H26" i="23"/>
  <c r="H24" i="23"/>
  <c r="E27" i="23"/>
  <c r="E25" i="23"/>
  <c r="H25" i="23"/>
  <c r="C42" i="23"/>
  <c r="H39" i="23" l="1"/>
  <c r="C45" i="23"/>
  <c r="H31" i="23"/>
  <c r="C44" i="23"/>
  <c r="H27" i="23"/>
  <c r="H38" i="23"/>
  <c r="H29" i="23"/>
  <c r="C48" i="23" l="1"/>
  <c r="C46" i="23"/>
  <c r="C50" i="23" l="1"/>
  <c r="C49" i="23"/>
  <c r="C57" i="23" l="1"/>
  <c r="G57" i="23"/>
  <c r="G56" i="23"/>
  <c r="C56" i="23"/>
</calcChain>
</file>

<file path=xl/sharedStrings.xml><?xml version="1.0" encoding="utf-8"?>
<sst xmlns="http://schemas.openxmlformats.org/spreadsheetml/2006/main" count="135" uniqueCount="93">
  <si>
    <t>Date:</t>
  </si>
  <si>
    <t>L</t>
  </si>
  <si>
    <t>ST</t>
  </si>
  <si>
    <t>G</t>
  </si>
  <si>
    <t>Nu</t>
  </si>
  <si>
    <t>LT</t>
  </si>
  <si>
    <t/>
  </si>
  <si>
    <t>1.5ED</t>
  </si>
  <si>
    <t>2ED</t>
  </si>
  <si>
    <t xml:space="preserve"> </t>
  </si>
  <si>
    <t>psi</t>
  </si>
  <si>
    <t>Elongation</t>
  </si>
  <si>
    <t>Primary</t>
  </si>
  <si>
    <t>Secondary</t>
  </si>
  <si>
    <t>e'u =</t>
  </si>
  <si>
    <t>m =</t>
  </si>
  <si>
    <t>k =</t>
  </si>
  <si>
    <t>Plastic Bending Allowables</t>
  </si>
  <si>
    <t>Ref Bruhn C3.4 - Cozzone method</t>
  </si>
  <si>
    <t>Rectangular Section</t>
  </si>
  <si>
    <t>Circular Section</t>
  </si>
  <si>
    <t>R. Abbott</t>
  </si>
  <si>
    <t>Revision:</t>
  </si>
  <si>
    <t>All Strength Data is A-basis</t>
  </si>
  <si>
    <t>Author:</t>
  </si>
  <si>
    <t>Check:</t>
  </si>
  <si>
    <t>Report:</t>
  </si>
  <si>
    <t>Section:</t>
  </si>
  <si>
    <t>Document Number:</t>
  </si>
  <si>
    <t>Revision Level :</t>
  </si>
  <si>
    <t>Page:</t>
  </si>
  <si>
    <t>Derivation of shear yield stress, ref MMPDS-01, Eqn 9.8.4.6.2</t>
  </si>
  <si>
    <r>
      <t>F</t>
    </r>
    <r>
      <rPr>
        <vertAlign val="subscript"/>
        <sz val="10"/>
        <rFont val="Calibri"/>
        <family val="2"/>
        <scheme val="minor"/>
      </rPr>
      <t>tu</t>
    </r>
  </si>
  <si>
    <r>
      <t>F</t>
    </r>
    <r>
      <rPr>
        <vertAlign val="subscript"/>
        <sz val="10"/>
        <rFont val="Calibri"/>
        <family val="2"/>
        <scheme val="minor"/>
      </rPr>
      <t>ty</t>
    </r>
  </si>
  <si>
    <r>
      <t>F</t>
    </r>
    <r>
      <rPr>
        <vertAlign val="subscript"/>
        <sz val="10"/>
        <rFont val="Calibri"/>
        <family val="2"/>
        <scheme val="minor"/>
      </rPr>
      <t>ty</t>
    </r>
    <r>
      <rPr>
        <sz val="10"/>
        <rFont val="Calibri"/>
        <family val="2"/>
        <scheme val="minor"/>
      </rPr>
      <t>(L) =</t>
    </r>
  </si>
  <si>
    <r>
      <t>F</t>
    </r>
    <r>
      <rPr>
        <vertAlign val="subscript"/>
        <sz val="10"/>
        <rFont val="Calibri"/>
        <family val="2"/>
        <scheme val="minor"/>
      </rPr>
      <t>ty</t>
    </r>
    <r>
      <rPr>
        <sz val="10"/>
        <rFont val="Calibri"/>
        <family val="2"/>
        <scheme val="minor"/>
      </rPr>
      <t>(LT) =</t>
    </r>
  </si>
  <si>
    <r>
      <t>F</t>
    </r>
    <r>
      <rPr>
        <vertAlign val="subscript"/>
        <sz val="10"/>
        <rFont val="Calibri"/>
        <family val="2"/>
        <scheme val="minor"/>
      </rPr>
      <t>cy</t>
    </r>
    <r>
      <rPr>
        <sz val="10"/>
        <rFont val="Calibri"/>
        <family val="2"/>
        <scheme val="minor"/>
      </rPr>
      <t>(L) =</t>
    </r>
  </si>
  <si>
    <r>
      <t>F</t>
    </r>
    <r>
      <rPr>
        <vertAlign val="subscript"/>
        <sz val="10"/>
        <rFont val="Calibri"/>
        <family val="2"/>
        <scheme val="minor"/>
      </rPr>
      <t>cy</t>
    </r>
  </si>
  <si>
    <r>
      <t>F</t>
    </r>
    <r>
      <rPr>
        <vertAlign val="subscript"/>
        <sz val="10"/>
        <rFont val="Calibri"/>
        <family val="2"/>
        <scheme val="minor"/>
      </rPr>
      <t>cy</t>
    </r>
    <r>
      <rPr>
        <sz val="10"/>
        <rFont val="Calibri"/>
        <family val="2"/>
        <scheme val="minor"/>
      </rPr>
      <t>(LT) =</t>
    </r>
  </si>
  <si>
    <r>
      <t>F</t>
    </r>
    <r>
      <rPr>
        <vertAlign val="subscript"/>
        <sz val="10"/>
        <rFont val="Calibri"/>
        <family val="2"/>
        <scheme val="minor"/>
      </rPr>
      <t>su</t>
    </r>
    <r>
      <rPr>
        <sz val="10"/>
        <rFont val="Calibri"/>
        <family val="2"/>
        <scheme val="minor"/>
      </rPr>
      <t xml:space="preserve"> =</t>
    </r>
  </si>
  <si>
    <r>
      <t>F</t>
    </r>
    <r>
      <rPr>
        <vertAlign val="subscript"/>
        <sz val="10"/>
        <rFont val="Calibri"/>
        <family val="2"/>
        <scheme val="minor"/>
      </rPr>
      <t>tu</t>
    </r>
    <r>
      <rPr>
        <sz val="10"/>
        <rFont val="Calibri"/>
        <family val="2"/>
        <scheme val="minor"/>
      </rPr>
      <t xml:space="preserve"> (L) =</t>
    </r>
  </si>
  <si>
    <r>
      <t>F</t>
    </r>
    <r>
      <rPr>
        <vertAlign val="subscript"/>
        <sz val="10"/>
        <rFont val="Calibri"/>
        <family val="2"/>
        <scheme val="minor"/>
      </rPr>
      <t>su</t>
    </r>
  </si>
  <si>
    <r>
      <t>F</t>
    </r>
    <r>
      <rPr>
        <vertAlign val="subscript"/>
        <sz val="10"/>
        <rFont val="Calibri"/>
        <family val="2"/>
        <scheme val="minor"/>
      </rPr>
      <t>tu</t>
    </r>
    <r>
      <rPr>
        <sz val="10"/>
        <rFont val="Calibri"/>
        <family val="2"/>
        <scheme val="minor"/>
      </rPr>
      <t>(LT) =</t>
    </r>
  </si>
  <si>
    <r>
      <t>F</t>
    </r>
    <r>
      <rPr>
        <vertAlign val="subscript"/>
        <sz val="10"/>
        <rFont val="Calibri"/>
        <family val="2"/>
        <scheme val="minor"/>
      </rPr>
      <t>bru</t>
    </r>
  </si>
  <si>
    <r>
      <t>F</t>
    </r>
    <r>
      <rPr>
        <vertAlign val="subscript"/>
        <sz val="10"/>
        <rFont val="Calibri"/>
        <family val="2"/>
        <scheme val="minor"/>
      </rPr>
      <t>sy</t>
    </r>
    <r>
      <rPr>
        <sz val="10"/>
        <rFont val="Calibri"/>
        <family val="2"/>
        <scheme val="minor"/>
      </rPr>
      <t xml:space="preserve"> = </t>
    </r>
  </si>
  <si>
    <r>
      <t>F</t>
    </r>
    <r>
      <rPr>
        <vertAlign val="subscript"/>
        <sz val="10"/>
        <rFont val="Calibri"/>
        <family val="2"/>
        <scheme val="minor"/>
      </rPr>
      <t>bry</t>
    </r>
  </si>
  <si>
    <r>
      <t>E</t>
    </r>
    <r>
      <rPr>
        <vertAlign val="subscript"/>
        <sz val="10"/>
        <rFont val="Calibri"/>
        <family val="2"/>
        <scheme val="minor"/>
      </rPr>
      <t>t</t>
    </r>
  </si>
  <si>
    <r>
      <t>E</t>
    </r>
    <r>
      <rPr>
        <vertAlign val="subscript"/>
        <sz val="10"/>
        <rFont val="Calibri"/>
        <family val="2"/>
        <scheme val="minor"/>
      </rPr>
      <t>c</t>
    </r>
  </si>
  <si>
    <r>
      <t>F</t>
    </r>
    <r>
      <rPr>
        <vertAlign val="subscript"/>
        <sz val="10"/>
        <rFont val="Calibri"/>
        <family val="2"/>
        <scheme val="minor"/>
      </rPr>
      <t>bm</t>
    </r>
    <r>
      <rPr>
        <sz val="10"/>
        <rFont val="Calibri"/>
        <family val="2"/>
        <scheme val="minor"/>
      </rPr>
      <t xml:space="preserve"> =</t>
    </r>
  </si>
  <si>
    <t>Ref McCombs, Engineering Column Analysis, Section A.3, Calculating f₀ By Formulas</t>
  </si>
  <si>
    <t>f₀ =</t>
  </si>
  <si>
    <r>
      <t>f₀/f</t>
    </r>
    <r>
      <rPr>
        <vertAlign val="subscript"/>
        <sz val="10"/>
        <rFont val="Calibri"/>
        <family val="2"/>
        <scheme val="minor"/>
      </rPr>
      <t>m</t>
    </r>
    <r>
      <rPr>
        <sz val="10"/>
        <rFont val="Calibri"/>
        <family val="2"/>
        <scheme val="minor"/>
      </rPr>
      <t xml:space="preserve"> =</t>
    </r>
  </si>
  <si>
    <r>
      <t>n</t>
    </r>
    <r>
      <rPr>
        <vertAlign val="subscript"/>
        <sz val="10"/>
        <rFont val="Calibri"/>
        <family val="2"/>
        <scheme val="minor"/>
      </rPr>
      <t>cL</t>
    </r>
    <r>
      <rPr>
        <sz val="10"/>
        <rFont val="Calibri"/>
        <family val="2"/>
        <scheme val="minor"/>
      </rPr>
      <t xml:space="preserve"> =</t>
    </r>
  </si>
  <si>
    <r>
      <t>n</t>
    </r>
    <r>
      <rPr>
        <vertAlign val="subscript"/>
        <sz val="10"/>
        <rFont val="Calibri"/>
        <family val="2"/>
        <scheme val="minor"/>
      </rPr>
      <t>cLT</t>
    </r>
    <r>
      <rPr>
        <sz val="10"/>
        <rFont val="Calibri"/>
        <family val="2"/>
        <scheme val="minor"/>
      </rPr>
      <t xml:space="preserve"> =</t>
    </r>
  </si>
  <si>
    <r>
      <t>n</t>
    </r>
    <r>
      <rPr>
        <vertAlign val="subscript"/>
        <sz val="10"/>
        <rFont val="Calibri"/>
        <family val="2"/>
        <scheme val="minor"/>
      </rPr>
      <t>tL</t>
    </r>
    <r>
      <rPr>
        <sz val="10"/>
        <rFont val="Calibri"/>
        <family val="2"/>
        <scheme val="minor"/>
      </rPr>
      <t xml:space="preserve"> =</t>
    </r>
  </si>
  <si>
    <r>
      <t>n</t>
    </r>
    <r>
      <rPr>
        <vertAlign val="subscript"/>
        <sz val="10"/>
        <rFont val="Calibri"/>
        <family val="2"/>
        <scheme val="minor"/>
      </rPr>
      <t>tLT</t>
    </r>
    <r>
      <rPr>
        <sz val="10"/>
        <rFont val="Calibri"/>
        <family val="2"/>
        <scheme val="minor"/>
      </rPr>
      <t xml:space="preserve"> =</t>
    </r>
  </si>
  <si>
    <r>
      <t>n</t>
    </r>
    <r>
      <rPr>
        <vertAlign val="subscript"/>
        <sz val="10"/>
        <rFont val="Calibri"/>
        <family val="2"/>
        <scheme val="minor"/>
      </rPr>
      <t>s</t>
    </r>
    <r>
      <rPr>
        <sz val="10"/>
        <rFont val="Calibri"/>
        <family val="2"/>
        <scheme val="minor"/>
      </rPr>
      <t xml:space="preserve"> =</t>
    </r>
  </si>
  <si>
    <t>INTRODUCTION TEXT</t>
  </si>
  <si>
    <t>Total Report Pages:</t>
  </si>
  <si>
    <t>Section Number:</t>
  </si>
  <si>
    <t>Sheet Name</t>
  </si>
  <si>
    <t>IMPORTANT INFORMATION</t>
  </si>
  <si>
    <t>Report Title:</t>
  </si>
  <si>
    <t>About us:</t>
  </si>
  <si>
    <t xml:space="preserve"> spreadsheets@abbottaerospace.com</t>
  </si>
  <si>
    <t>Proprietary information:</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</si>
  <si>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</si>
  <si>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Find out more about the Design and Analysis services provided by Abbott Aerospace</t>
  </si>
  <si>
    <t>Established in Canada 2008 we relocated to Grand Cayman in 2015. Abbott Aerospace SEZC Ltd. specializes in helping our partners bring the best aircraft product to market in the shortest time. We help you define your aircraft and execute your development program.</t>
  </si>
  <si>
    <t>About the Abbott Aerospace Analysis Spreadsheets:</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</si>
  <si>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</si>
  <si>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</si>
  <si>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</si>
  <si>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</si>
  <si>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</si>
  <si>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</si>
  <si>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</si>
  <si>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</si>
  <si>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If you see errors on this spreadsheet it is because you do not have the XL-Viking Plugin, to find out more:</t>
  </si>
  <si>
    <t>AA-SM-000-003</t>
  </si>
  <si>
    <t>Title:</t>
  </si>
  <si>
    <t>20/10/2013</t>
  </si>
  <si>
    <t>STANDARD SPREADSHEET METHOD</t>
  </si>
  <si>
    <t>ALUMINUM MATERIAL DATA - NO DATA NO CURVES</t>
  </si>
  <si>
    <t>www.xl-viking.com</t>
  </si>
  <si>
    <t>http://www.abbottaerospace.com/subscribe</t>
  </si>
  <si>
    <t>http://www.xl-viking.com/download-free-trial/</t>
  </si>
  <si>
    <t>http://www.abbottaerospace.com/engineering-services</t>
  </si>
  <si>
    <t>(Abbott, Richard. Analysis and Design of Composite and Metallic Flight Vehicle Structures 1st Edition, 2016)</t>
  </si>
  <si>
    <t>(MIL-HNDBK-5H, 1998)</t>
  </si>
  <si>
    <t>Table XXXXXX</t>
  </si>
  <si>
    <t>Material Properties for XXXXXXXXXXXXXXX</t>
  </si>
  <si>
    <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</si>
</sst>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0"/>
    <numFmt numFmtId="165" formatCode="0.0"/>
  </numFmts>
  <fonts count="21">
    <font>
      <sz val="10"/>
      <name val="Arial"/>
    </font>
    <font>
      <sz val="11"/>
      <color theme="1"/>
      <name val="Calibri"/>
      <family val="2"/>
      <scheme val="minor"/>
    </font>
    <font>
      <sz val="10"/>
      <name val="Arial"/>
      <family val="2"/>
    </font>
    <font>
      <sz val="12"/>
      <color indexed="8"/>
      <name val="Arial MT"/>
    </font>
    <font>
      <sz val="12"/>
      <name val="Calibri"/>
      <family val="2"/>
      <scheme val="minor"/>
    </font>
    <font>
      <b/>
      <sz val="12"/>
      <name val="Calibri"/>
      <family val="2"/>
      <scheme val="minor"/>
    </font>
    <font>
      <sz val="10"/>
      <name val="Calibri"/>
      <family val="2"/>
      <scheme val="minor"/>
    </font>
    <font>
      <b/>
      <sz val="10"/>
      <name val="Calibri"/>
      <family val="2"/>
      <scheme val="minor"/>
    </font>
    <font>
      <b/>
      <sz val="10"/>
      <color rgb="FF0000FF"/>
      <name val="Calibri"/>
      <family val="2"/>
      <scheme val="minor"/>
    </font>
    <font>
      <sz val="10"/>
      <color indexed="8"/>
      <name val="Calibri"/>
      <family val="2"/>
      <scheme val="minor"/>
    </font>
    <font>
      <i/>
      <sz val="10"/>
      <name val="Calibri"/>
      <family val="2"/>
      <scheme val="minor"/>
    </font>
    <font>
      <vertAlign val="subscript"/>
      <sz val="10"/>
      <name val="Calibri"/>
      <family val="2"/>
      <scheme val="minor"/>
    </font>
    <font>
      <b/>
      <sz val="10"/>
      <color indexed="10"/>
      <name val="Calibri"/>
      <family val="2"/>
      <scheme val="minor"/>
    </font>
    <font>
      <b/>
      <u/>
      <sz val="10"/>
      <name val="Calibri"/>
      <family val="2"/>
      <scheme val="minor"/>
    </font>
    <font>
      <sz val="10"/>
      <color rgb="FF0000FF"/>
      <name val="Calibri"/>
      <family val="2"/>
      <scheme val="minor"/>
    </font>
    <font>
      <b/>
      <sz val="10"/>
      <color rgb="FFFF0000"/>
      <name val="Calibri"/>
      <family val="2"/>
      <scheme val="minor"/>
    </font>
    <font>
      <u/>
      <sz val="10"/>
      <color theme="10"/>
      <name val="Calibri"/>
      <family val="2"/>
    </font>
    <font>
      <b/>
      <i/>
      <sz val="10"/>
      <name val="Calibri"/>
      <family val="2"/>
      <scheme val="minor"/>
    </font>
    <font>
      <i/>
      <u/>
      <sz val="10"/>
      <color theme="10"/>
      <name val="Calibri"/>
      <family val="2"/>
    </font>
    <font>
      <sz val="10"/>
      <name val="Calibri"/>
      <family val="2"/>
    </font>
    <font>
      <u/>
      <sz val="10"/>
      <color theme="10"/>
      <name val="Calibri"/>
      <family val="2"/>
      <scheme val="minor"/>
    </font>
  </fonts>
  <fills count="2">
    <fill>
      <patternFill patternType="none"/>
    </fill>
    <fill>
      <patternFill patternType="gray125"/>
    </fill>
  </fills>
  <borders count="16">
    <border>
      <left/>
      <right/>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s>
  <cellStyleXfs count="9">
    <xf numFmtId="0" fontId="0" fillId="0" borderId="0"/>
    <xf numFmtId="0" fontId="3" fillId="0" borderId="0"/>
    <xf numFmtId="0" fontId="2" fillId="0" borderId="0"/>
    <xf numFmtId="0" fontId="2" fillId="0" borderId="0"/>
    <xf numFmtId="0" fontId="2" fillId="0" borderId="0"/>
    <xf numFmtId="0" fontId="16" fillId="0" borderId="0" applyNumberFormat="0" applyFill="0" applyBorder="0" applyAlignment="0" applyProtection="0">
      <alignment vertical="top"/>
      <protection locked="0"/>
    </xf>
    <xf numFmtId="0" fontId="1" fillId="0" borderId="0"/>
    <xf numFmtId="0" fontId="2" fillId="0" borderId="0"/>
    <xf numFmtId="0" fontId="16" fillId="0" borderId="0" applyNumberFormat="0" applyFill="0" applyBorder="0" applyAlignment="0" applyProtection="0">
      <alignment vertical="top"/>
      <protection locked="0"/>
    </xf>
  </cellStyleXfs>
  <cellXfs count="133">
    <xf numFmtId="0" fontId="0" fillId="0" borderId="0" xfId="0"/>
    <xf numFmtId="0" fontId="6" fillId="0" borderId="0" xfId="2" applyFont="1"/>
    <xf numFmtId="0" fontId="6" fillId="0" borderId="4" xfId="2" applyFont="1" applyBorder="1" applyAlignment="1">
      <alignment horizontal="center"/>
    </xf>
    <xf numFmtId="1" fontId="6" fillId="0" borderId="0" xfId="0" applyNumberFormat="1" applyFont="1" applyBorder="1" applyAlignment="1">
      <alignment horizontal="center"/>
    </xf>
    <xf numFmtId="1" fontId="6" fillId="0" borderId="0" xfId="0" applyNumberFormat="1" applyFont="1" applyAlignment="1">
      <alignment horizontal="center"/>
    </xf>
    <xf numFmtId="0" fontId="6" fillId="0" borderId="0" xfId="0" applyFont="1" applyAlignment="1">
      <alignment horizontal="center"/>
    </xf>
    <xf numFmtId="0" fontId="6" fillId="0" borderId="0" xfId="0" applyFont="1"/>
    <xf numFmtId="0" fontId="6" fillId="0" borderId="3" xfId="2" applyFont="1" applyBorder="1" applyAlignment="1">
      <alignment horizontal="center"/>
    </xf>
    <xf numFmtId="0" fontId="6" fillId="0" borderId="0" xfId="2" applyFont="1" applyAlignment="1">
      <alignment horizontal="center"/>
    </xf>
    <xf numFmtId="0" fontId="6" fillId="0" borderId="0" xfId="0" applyFont="1" applyBorder="1"/>
    <xf numFmtId="164" fontId="6" fillId="0" borderId="0" xfId="0" applyNumberFormat="1" applyFont="1" applyAlignment="1">
      <alignment horizontal="center"/>
    </xf>
    <xf numFmtId="0" fontId="6" fillId="0" borderId="0" xfId="0" applyFont="1" applyAlignment="1"/>
    <xf numFmtId="0" fontId="6" fillId="0" borderId="0" xfId="0" applyFont="1" applyBorder="1" applyAlignment="1">
      <alignment horizontal="center"/>
    </xf>
    <xf numFmtId="0" fontId="7" fillId="0" borderId="0" xfId="0" applyFont="1" applyBorder="1" applyAlignment="1" applyProtection="1">
      <alignment horizontal="right"/>
      <protection locked="0"/>
    </xf>
    <xf numFmtId="0" fontId="6" fillId="0" borderId="0" xfId="0" applyFont="1" applyBorder="1" applyProtection="1">
      <protection locked="0"/>
    </xf>
    <xf numFmtId="0" fontId="7" fillId="0" borderId="0" xfId="0" applyFont="1" applyBorder="1" applyProtection="1">
      <protection locked="0"/>
    </xf>
    <xf numFmtId="0" fontId="6" fillId="0" borderId="0" xfId="0" applyFont="1" applyBorder="1" applyAlignment="1" applyProtection="1">
      <protection locked="0"/>
    </xf>
    <xf numFmtId="0" fontId="6" fillId="0" borderId="0" xfId="0" applyFont="1" applyProtection="1">
      <protection locked="0"/>
    </xf>
    <xf numFmtId="0" fontId="6" fillId="0" borderId="0" xfId="0" applyFont="1" applyAlignment="1">
      <alignment horizontal="right"/>
    </xf>
    <xf numFmtId="0" fontId="8" fillId="0" borderId="0" xfId="0" applyFont="1"/>
    <xf numFmtId="0" fontId="6" fillId="0" borderId="0" xfId="0" applyFont="1" applyBorder="1" applyAlignment="1" applyProtection="1">
      <alignment horizontal="left"/>
      <protection locked="0"/>
    </xf>
    <xf numFmtId="0" fontId="6" fillId="0" borderId="12" xfId="0" applyFont="1" applyBorder="1" applyProtection="1">
      <protection locked="0"/>
    </xf>
    <xf numFmtId="0" fontId="6" fillId="0" borderId="14" xfId="0" applyFont="1" applyBorder="1" applyProtection="1">
      <protection locked="0"/>
    </xf>
    <xf numFmtId="0" fontId="6" fillId="0" borderId="0" xfId="0" applyFont="1" applyBorder="1" applyAlignment="1" applyProtection="1">
      <alignment horizontal="center"/>
      <protection locked="0"/>
    </xf>
    <xf numFmtId="0" fontId="6" fillId="0" borderId="6" xfId="0" applyFont="1" applyBorder="1" applyProtection="1">
      <protection locked="0"/>
    </xf>
    <xf numFmtId="0" fontId="6" fillId="0" borderId="5" xfId="0" applyFont="1" applyBorder="1" applyProtection="1">
      <protection locked="0"/>
    </xf>
    <xf numFmtId="0" fontId="10" fillId="0" borderId="0" xfId="0" applyFont="1" applyBorder="1" applyProtection="1">
      <protection locked="0"/>
    </xf>
    <xf numFmtId="0" fontId="6" fillId="0" borderId="7" xfId="0" applyFont="1" applyBorder="1" applyProtection="1">
      <protection locked="0"/>
    </xf>
    <xf numFmtId="0" fontId="6" fillId="0" borderId="15" xfId="0" applyFont="1" applyBorder="1" applyAlignment="1" applyProtection="1">
      <alignment horizontal="right"/>
      <protection locked="0"/>
    </xf>
    <xf numFmtId="0" fontId="6" fillId="0" borderId="2" xfId="0" applyFont="1" applyBorder="1" applyProtection="1">
      <protection locked="0"/>
    </xf>
    <xf numFmtId="0" fontId="6" fillId="0" borderId="1" xfId="0" applyFont="1" applyBorder="1" applyAlignment="1" applyProtection="1">
      <alignment horizontal="right"/>
      <protection locked="0"/>
    </xf>
    <xf numFmtId="0" fontId="6" fillId="0" borderId="10" xfId="0" applyFont="1" applyBorder="1" applyProtection="1">
      <protection locked="0"/>
    </xf>
    <xf numFmtId="0" fontId="6" fillId="0" borderId="8" xfId="0" applyFont="1" applyBorder="1" applyAlignment="1" applyProtection="1">
      <alignment horizontal="right"/>
      <protection locked="0"/>
    </xf>
    <xf numFmtId="0" fontId="6" fillId="0" borderId="1" xfId="0" applyFont="1" applyBorder="1" applyAlignment="1" applyProtection="1">
      <alignment horizontal="left"/>
      <protection locked="0"/>
    </xf>
    <xf numFmtId="0" fontId="6" fillId="0" borderId="0" xfId="0" applyFont="1" applyBorder="1" applyAlignment="1" applyProtection="1">
      <alignment horizontal="right"/>
      <protection locked="0"/>
    </xf>
    <xf numFmtId="0" fontId="9" fillId="0" borderId="0" xfId="1" applyFont="1" applyBorder="1" applyProtection="1">
      <protection locked="0"/>
    </xf>
    <xf numFmtId="0" fontId="6" fillId="0" borderId="1" xfId="0" applyFont="1" applyBorder="1" applyProtection="1">
      <protection locked="0"/>
    </xf>
    <xf numFmtId="0" fontId="6" fillId="0" borderId="8" xfId="0" applyFont="1" applyBorder="1" applyProtection="1">
      <protection locked="0"/>
    </xf>
    <xf numFmtId="0" fontId="6" fillId="0" borderId="11" xfId="0" applyFont="1" applyBorder="1" applyAlignment="1" applyProtection="1">
      <alignment horizontal="right"/>
      <protection locked="0"/>
    </xf>
    <xf numFmtId="0" fontId="6" fillId="0" borderId="0" xfId="0" applyFont="1" applyBorder="1" applyAlignment="1" applyProtection="1">
      <alignment horizontal="right" shrinkToFit="1"/>
      <protection locked="0"/>
    </xf>
    <xf numFmtId="0" fontId="9" fillId="0" borderId="6" xfId="1" applyFont="1" applyBorder="1" applyProtection="1">
      <protection locked="0"/>
    </xf>
    <xf numFmtId="0" fontId="9" fillId="0" borderId="5" xfId="1" applyFont="1" applyBorder="1" applyProtection="1">
      <protection locked="0"/>
    </xf>
    <xf numFmtId="0" fontId="7" fillId="0" borderId="0" xfId="0" applyFont="1" applyAlignment="1" applyProtection="1">
      <alignment horizontal="left"/>
      <protection locked="0"/>
    </xf>
    <xf numFmtId="0" fontId="6" fillId="0" borderId="0" xfId="0" applyFont="1" applyAlignment="1" applyProtection="1">
      <protection locked="0"/>
    </xf>
    <xf numFmtId="0" fontId="6" fillId="0" borderId="0" xfId="0" applyFont="1" applyBorder="1" applyAlignment="1" applyProtection="1">
      <alignment horizontal="left" vertical="center"/>
      <protection locked="0"/>
    </xf>
    <xf numFmtId="165" fontId="7" fillId="0" borderId="0" xfId="0" applyNumberFormat="1" applyFont="1" applyBorder="1" applyProtection="1">
      <protection locked="0"/>
    </xf>
    <xf numFmtId="1" fontId="7" fillId="0" borderId="0" xfId="0" applyNumberFormat="1" applyFont="1" applyBorder="1" applyAlignment="1" applyProtection="1">
      <alignment horizontal="right"/>
      <protection locked="0"/>
    </xf>
    <xf numFmtId="0" fontId="6" fillId="0" borderId="0" xfId="0" applyFont="1" applyAlignment="1">
      <alignment horizontal="left"/>
    </xf>
    <xf numFmtId="0" fontId="6" fillId="0" borderId="0" xfId="0" applyFont="1" applyAlignment="1" applyProtection="1">
      <alignment horizontal="center"/>
      <protection locked="0"/>
    </xf>
    <xf numFmtId="0" fontId="6" fillId="0" borderId="0" xfId="0" quotePrefix="1" applyFont="1" applyBorder="1" applyAlignment="1" applyProtection="1">
      <alignment horizontal="center"/>
      <protection locked="0"/>
    </xf>
    <xf numFmtId="2" fontId="6" fillId="0" borderId="0" xfId="0" applyNumberFormat="1" applyFont="1" applyBorder="1" applyAlignment="1" applyProtection="1">
      <alignment horizontal="left"/>
      <protection locked="0"/>
    </xf>
    <xf numFmtId="164" fontId="6" fillId="0" borderId="0" xfId="0" applyNumberFormat="1" applyFont="1" applyBorder="1" applyAlignment="1" applyProtection="1">
      <alignment horizontal="left"/>
      <protection locked="0"/>
    </xf>
    <xf numFmtId="0" fontId="7" fillId="0" borderId="0" xfId="0" applyFont="1" applyAlignment="1">
      <alignment horizontal="left"/>
    </xf>
    <xf numFmtId="0" fontId="6" fillId="0" borderId="3" xfId="0" applyFont="1" applyBorder="1"/>
    <xf numFmtId="165" fontId="6" fillId="0" borderId="0" xfId="0" applyNumberFormat="1" applyFont="1" applyBorder="1" applyAlignment="1" applyProtection="1">
      <alignment horizontal="right"/>
      <protection locked="0"/>
    </xf>
    <xf numFmtId="1" fontId="6" fillId="0" borderId="0" xfId="0" applyNumberFormat="1" applyFont="1" applyBorder="1" applyAlignment="1" applyProtection="1">
      <alignment horizontal="right"/>
      <protection locked="0"/>
    </xf>
    <xf numFmtId="0" fontId="6" fillId="0" borderId="0" xfId="0" applyFont="1" applyAlignment="1">
      <alignment vertical="top"/>
    </xf>
    <xf numFmtId="0" fontId="6" fillId="0" borderId="0" xfId="0" applyFont="1" applyBorder="1" applyAlignment="1" applyProtection="1">
      <alignment vertical="top"/>
      <protection locked="0"/>
    </xf>
    <xf numFmtId="165" fontId="7" fillId="0" borderId="0" xfId="0" applyNumberFormat="1" applyFont="1" applyBorder="1" applyAlignment="1" applyProtection="1">
      <alignment horizontal="left"/>
      <protection locked="0"/>
    </xf>
    <xf numFmtId="0" fontId="6" fillId="0" borderId="3" xfId="0" applyFont="1" applyBorder="1" applyAlignment="1">
      <alignment horizontal="center"/>
    </xf>
    <xf numFmtId="0" fontId="7" fillId="0" borderId="0" xfId="0" applyFont="1" applyBorder="1" applyAlignment="1" applyProtection="1">
      <alignment horizontal="left"/>
      <protection locked="0"/>
    </xf>
    <xf numFmtId="0" fontId="14" fillId="0" borderId="0" xfId="0" applyFont="1" applyBorder="1" applyAlignment="1" applyProtection="1">
      <alignment horizontal="left"/>
      <protection locked="0"/>
    </xf>
    <xf numFmtId="0" fontId="14" fillId="0" borderId="4" xfId="0" applyFont="1" applyBorder="1" applyProtection="1">
      <protection locked="0"/>
    </xf>
    <xf numFmtId="0" fontId="14" fillId="0" borderId="3" xfId="0" applyFont="1" applyBorder="1" applyProtection="1">
      <protection locked="0"/>
    </xf>
    <xf numFmtId="0" fontId="14" fillId="0" borderId="9" xfId="0" applyFont="1" applyBorder="1" applyProtection="1">
      <protection locked="0"/>
    </xf>
    <xf numFmtId="0" fontId="14" fillId="0" borderId="13" xfId="0" applyFont="1" applyBorder="1" applyProtection="1">
      <protection locked="0"/>
    </xf>
    <xf numFmtId="0" fontId="12" fillId="0" borderId="0" xfId="0" applyFont="1" applyBorder="1" applyAlignment="1" applyProtection="1">
      <alignment horizontal="center"/>
      <protection locked="0"/>
    </xf>
    <xf numFmtId="0" fontId="10" fillId="0" borderId="0" xfId="0" applyFont="1" applyProtection="1">
      <protection locked="0"/>
    </xf>
    <xf numFmtId="1" fontId="7" fillId="0" borderId="0" xfId="0" applyNumberFormat="1" applyFont="1" applyBorder="1" applyAlignment="1">
      <alignment horizontal="left"/>
    </xf>
    <xf numFmtId="0" fontId="6" fillId="0" borderId="0" xfId="3" applyFont="1" applyProtection="1">
      <protection locked="0"/>
    </xf>
    <xf numFmtId="0" fontId="6" fillId="0" borderId="0" xfId="3" applyFont="1" applyAlignment="1" applyProtection="1">
      <alignment horizontal="right"/>
      <protection locked="0"/>
    </xf>
    <xf numFmtId="0" fontId="15" fillId="0" borderId="0" xfId="3" applyFont="1" applyProtection="1">
      <protection locked="0"/>
    </xf>
    <xf numFmtId="0" fontId="15" fillId="0" borderId="0" xfId="3" applyFont="1" applyAlignment="1" applyProtection="1">
      <alignment horizontal="left"/>
      <protection locked="0"/>
    </xf>
    <xf numFmtId="0" fontId="6" fillId="0" borderId="0" xfId="3" applyFont="1"/>
    <xf numFmtId="0" fontId="6" fillId="0" borderId="0" xfId="3" applyFont="1" applyAlignment="1">
      <alignment horizontal="right"/>
    </xf>
    <xf numFmtId="0" fontId="7" fillId="0" borderId="0" xfId="3" applyFont="1" applyAlignment="1">
      <alignment horizontal="left"/>
    </xf>
    <xf numFmtId="14" fontId="15" fillId="0" borderId="0" xfId="3" quotePrefix="1" applyNumberFormat="1" applyFont="1" applyProtection="1">
      <protection locked="0"/>
    </xf>
    <xf numFmtId="0" fontId="8" fillId="0" borderId="0" xfId="3" applyFont="1" applyAlignment="1" applyProtection="1">
      <alignment horizontal="left"/>
      <protection locked="0"/>
    </xf>
    <xf numFmtId="0" fontId="6" fillId="0" borderId="0" xfId="4" applyFont="1"/>
    <xf numFmtId="0" fontId="7" fillId="0" borderId="0" xfId="3" applyFont="1"/>
    <xf numFmtId="0" fontId="7" fillId="0" borderId="0" xfId="3" quotePrefix="1" applyFont="1" applyAlignment="1">
      <alignment vertical="center"/>
    </xf>
    <xf numFmtId="0" fontId="7" fillId="0" borderId="0" xfId="3" applyFont="1" applyAlignment="1">
      <alignment vertical="center"/>
    </xf>
    <xf numFmtId="0" fontId="6" fillId="0" borderId="0" xfId="3" applyFont="1" applyAlignment="1">
      <alignment horizontal="center"/>
    </xf>
    <xf numFmtId="0" fontId="7" fillId="0" borderId="0" xfId="3" applyFont="1" applyAlignment="1">
      <alignment horizontal="right"/>
    </xf>
    <xf numFmtId="0" fontId="4" fillId="0" borderId="0" xfId="3" applyFont="1"/>
    <xf numFmtId="0" fontId="5" fillId="0" borderId="0" xfId="3" applyFont="1"/>
    <xf numFmtId="0" fontId="13" fillId="0" borderId="0" xfId="3" applyFont="1"/>
    <xf numFmtId="0" fontId="6" fillId="0" borderId="0" xfId="3" applyFont="1" applyBorder="1" applyAlignment="1"/>
    <xf numFmtId="0" fontId="13" fillId="0" borderId="0" xfId="3" applyFont="1" applyBorder="1" applyAlignment="1"/>
    <xf numFmtId="1" fontId="6" fillId="0" borderId="4" xfId="0" applyNumberFormat="1" applyFont="1" applyBorder="1" applyAlignment="1">
      <alignment horizontal="center"/>
    </xf>
    <xf numFmtId="1" fontId="6" fillId="0" borderId="3" xfId="0" applyNumberFormat="1" applyFont="1" applyBorder="1" applyAlignment="1">
      <alignment horizontal="center"/>
    </xf>
    <xf numFmtId="0" fontId="6" fillId="0" borderId="4" xfId="0" applyFont="1" applyBorder="1"/>
    <xf numFmtId="0" fontId="6" fillId="0" borderId="3" xfId="0" applyFont="1" applyBorder="1" applyAlignment="1"/>
    <xf numFmtId="0" fontId="6" fillId="0" borderId="3" xfId="2" applyFont="1" applyBorder="1"/>
    <xf numFmtId="0" fontId="7" fillId="0" borderId="0" xfId="0" applyFont="1" applyAlignment="1">
      <alignment horizontal="center"/>
    </xf>
    <xf numFmtId="0" fontId="17" fillId="0" borderId="0" xfId="0" applyFont="1" applyAlignment="1">
      <alignment horizontal="center"/>
    </xf>
    <xf numFmtId="0" fontId="6" fillId="0" borderId="0" xfId="3" applyFont="1" applyBorder="1" applyAlignment="1">
      <alignment horizontal="center"/>
    </xf>
    <xf numFmtId="0" fontId="6" fillId="0" borderId="0" xfId="3" applyFont="1" applyBorder="1"/>
    <xf numFmtId="0" fontId="6" fillId="0" borderId="0" xfId="3" applyFont="1" applyBorder="1" applyAlignment="1">
      <alignment horizontal="right"/>
    </xf>
    <xf numFmtId="0" fontId="7" fillId="0" borderId="0" xfId="3" applyFont="1" applyBorder="1" applyAlignment="1">
      <alignment horizontal="left"/>
    </xf>
    <xf numFmtId="0" fontId="6" fillId="0" borderId="0" xfId="4" applyFont="1" applyBorder="1" applyAlignment="1">
      <alignment horizontal="center"/>
    </xf>
    <xf numFmtId="1" fontId="6" fillId="0" borderId="0" xfId="4" applyNumberFormat="1" applyFont="1" applyBorder="1" applyAlignment="1">
      <alignment horizontal="center"/>
    </xf>
    <xf numFmtId="0" fontId="4" fillId="0" borderId="0" xfId="3" applyFont="1" applyBorder="1" applyAlignment="1">
      <alignment horizontal="center"/>
    </xf>
    <xf numFmtId="0" fontId="4" fillId="0" borderId="0" xfId="3" applyFont="1" applyBorder="1"/>
    <xf numFmtId="165" fontId="6" fillId="0" borderId="0" xfId="4" applyNumberFormat="1" applyFont="1" applyBorder="1" applyAlignment="1">
      <alignment horizontal="center"/>
    </xf>
    <xf numFmtId="0" fontId="18" fillId="0" borderId="0" xfId="5" applyFont="1" applyBorder="1" applyAlignment="1" applyProtection="1">
      <alignment horizontal="center"/>
      <protection locked="0"/>
    </xf>
    <xf numFmtId="0" fontId="6" fillId="0" borderId="0" xfId="7" applyFont="1"/>
    <xf numFmtId="0" fontId="6" fillId="0" borderId="0" xfId="7" applyFont="1" applyAlignment="1">
      <alignment horizontal="right"/>
    </xf>
    <xf numFmtId="0" fontId="7" fillId="0" borderId="0" xfId="7" applyFont="1"/>
    <xf numFmtId="0" fontId="7" fillId="0" borderId="0" xfId="7" applyFont="1" applyAlignment="1">
      <alignment horizontal="right"/>
    </xf>
    <xf numFmtId="0" fontId="7" fillId="0" borderId="0" xfId="7" applyFont="1" applyAlignment="1">
      <alignment horizontal="left"/>
    </xf>
    <xf numFmtId="0" fontId="6" fillId="0" borderId="0" xfId="7" applyFont="1" applyProtection="1">
      <protection locked="0"/>
    </xf>
    <xf numFmtId="0" fontId="6" fillId="0" borderId="0" xfId="7" applyFont="1" applyAlignment="1" applyProtection="1">
      <alignment horizontal="right"/>
      <protection locked="0"/>
    </xf>
    <xf numFmtId="0" fontId="15" fillId="0" borderId="0" xfId="7" applyFont="1" applyProtection="1">
      <protection locked="0"/>
    </xf>
    <xf numFmtId="0" fontId="15" fillId="0" borderId="0" xfId="7" applyFont="1" applyAlignment="1" applyProtection="1">
      <alignment horizontal="left"/>
      <protection locked="0"/>
    </xf>
    <xf numFmtId="14" fontId="15" fillId="0" borderId="0" xfId="7" quotePrefix="1" applyNumberFormat="1" applyFont="1" applyProtection="1">
      <protection locked="0"/>
    </xf>
    <xf numFmtId="0" fontId="8" fillId="0" borderId="0" xfId="7" applyFont="1" applyAlignment="1" applyProtection="1">
      <alignment horizontal="left"/>
      <protection locked="0"/>
    </xf>
    <xf numFmtId="0" fontId="7" fillId="0" borderId="0" xfId="7" quotePrefix="1" applyFont="1" applyAlignment="1">
      <alignment vertical="center"/>
    </xf>
    <xf numFmtId="0" fontId="7" fillId="0" borderId="0" xfId="7" applyFont="1" applyAlignment="1">
      <alignment vertical="center"/>
    </xf>
    <xf numFmtId="0" fontId="6" fillId="0" borderId="0" xfId="7" applyFont="1" applyAlignment="1">
      <alignment horizontal="center"/>
    </xf>
    <xf numFmtId="0" fontId="6" fillId="0" borderId="3" xfId="7" applyFont="1" applyBorder="1" applyAlignment="1">
      <alignment horizontal="center"/>
    </xf>
    <xf numFmtId="0" fontId="19" fillId="0" borderId="0" xfId="0" applyFont="1"/>
    <xf numFmtId="0" fontId="6" fillId="0" borderId="0" xfId="3" applyFont="1" applyBorder="1" applyAlignment="1">
      <alignment horizontal="left" vertical="top" wrapText="1"/>
    </xf>
    <xf numFmtId="0" fontId="16" fillId="0" borderId="0" xfId="5" applyBorder="1" applyAlignment="1" applyProtection="1">
      <alignment horizontal="center"/>
    </xf>
    <xf numFmtId="0" fontId="16" fillId="0" borderId="0" xfId="8" applyBorder="1" applyAlignment="1" applyProtection="1">
      <alignment horizontal="center"/>
    </xf>
    <xf numFmtId="0" fontId="20" fillId="0" borderId="0" xfId="5" applyFont="1" applyBorder="1" applyAlignment="1" applyProtection="1">
      <alignment horizontal="center"/>
    </xf>
    <xf numFmtId="0" fontId="16" fillId="0" borderId="0" xfId="8" applyFont="1" applyBorder="1" applyAlignment="1" applyProtection="1">
      <alignment horizontal="center"/>
    </xf>
    <xf numFmtId="0" fontId="6" fillId="0" borderId="0" xfId="3" applyFont="1" applyBorder="1" applyAlignment="1">
      <alignment horizontal="left" vertical="top" wrapText="1"/>
    </xf>
    <xf numFmtId="0" fontId="6" fillId="0" borderId="0" xfId="3" applyFont="1" applyBorder="1" applyAlignment="1">
      <alignment horizontal="left" wrapText="1"/>
    </xf>
    <xf numFmtId="0" fontId="16" fillId="0" borderId="0" xfId="8" applyBorder="1" applyAlignment="1" applyProtection="1">
      <alignment horizontal="center"/>
    </xf>
    <xf numFmtId="0" fontId="6" fillId="0" borderId="0" xfId="0" applyFont="1" applyAlignment="1">
      <alignment horizontal="left" vertical="top" wrapText="1"/>
    </xf>
    <xf numFmtId="0" fontId="6" fillId="0" borderId="0" xfId="0" applyFont="1" applyBorder="1" applyAlignment="1" applyProtection="1">
      <alignment horizontal="left" vertical="top" wrapText="1"/>
      <protection locked="0"/>
    </xf>
    <xf numFmtId="0" fontId="16" fillId="0" borderId="0" xfId="5" applyAlignment="1" applyProtection="1">
      <alignment horizontal="left"/>
    </xf>
  </cellXfs>
  <cellStyles count="9">
    <cellStyle name="Hyperlink" xfId="5" builtinId="8"/>
    <cellStyle name="Hyperlink 2" xfId="8"/>
    <cellStyle name="Normal" xfId="0" builtinId="0"/>
    <cellStyle name="Normal 2" xfId="2"/>
    <cellStyle name="Normal 2 2" xfId="3"/>
    <cellStyle name="Normal 2 2 2" xfId="7"/>
    <cellStyle name="Normal 3" xfId="6"/>
    <cellStyle name="Normal 4" xfId="4"/>
    <cellStyle name="Normal_MAT"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xdr:cNvPr>
        <xdr:cNvPicPr>
          <a:picLocks noChangeAspect="1"/>
        </xdr:cNvPicPr>
      </xdr:nvPicPr>
      <xdr:blipFill>
        <a:blip xmlns:r="http://schemas.openxmlformats.org/officeDocument/2006/relationships" r:embed="rId2"/>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5" name="Picture 4"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6" name="Group 5"/>
        <xdr:cNvGrpSpPr/>
      </xdr:nvGrpSpPr>
      <xdr:grpSpPr>
        <a:xfrm>
          <a:off x="40822" y="1238250"/>
          <a:ext cx="2507796" cy="626929"/>
          <a:chOff x="40822" y="1267641"/>
          <a:chExt cx="2570933" cy="630195"/>
        </a:xfrm>
      </xdr:grpSpPr>
      <xdr:pic>
        <xdr:nvPicPr>
          <xdr:cNvPr id="7" name="Picture 6">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8" name="Picture 7"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solidFill>
            <a:srgbClr val="000000"/>
          </a:solidFill>
          <a:prstDash val="solid"/>
          <a:round/>
          <a:headEnd type="none" w="med" len="med"/>
          <a:tailEnd type="none" w="sm" len="lg"/>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abbottaerospace.com/wpdm-package/analysis-and-design-of-composite-and-metallic-flight-vehicle-structures" TargetMode="External"/><Relationship Id="rId2" Type="http://schemas.openxmlformats.org/officeDocument/2006/relationships/hyperlink" Target="http://www.abbottaerospace.com/wpdm-package/mil-hdbk-5h" TargetMode="External"/><Relationship Id="rId1" Type="http://schemas.openxmlformats.org/officeDocument/2006/relationships/hyperlink" Target="http://www.xl-viking.com/" TargetMode="External"/><Relationship Id="rId5" Type="http://schemas.openxmlformats.org/officeDocument/2006/relationships/drawing" Target="../drawings/drawing2.xml"/><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3"/>
  <sheetViews>
    <sheetView view="pageBreakPreview" zoomScaleNormal="100" zoomScaleSheetLayoutView="100" workbookViewId="0">
      <selection activeCell="G11" sqref="G11"/>
    </sheetView>
  </sheetViews>
  <sheetFormatPr defaultColWidth="9.109375" defaultRowHeight="15.6"/>
  <cols>
    <col min="1" max="2" width="9.109375" style="84"/>
    <col min="3" max="3" width="10.6640625" style="84" bestFit="1" customWidth="1"/>
    <col min="4" max="11" width="9.109375" style="84"/>
    <col min="12" max="12" width="5.44140625" style="73" customWidth="1"/>
    <col min="13" max="17" width="5.33203125" style="100" customWidth="1"/>
    <col min="18" max="19" width="5.33203125" style="101" customWidth="1"/>
    <col min="20" max="25" width="9.109375" style="103"/>
    <col min="26" max="16384" width="9.109375" style="84"/>
  </cols>
  <sheetData>
    <row r="1" spans="1:25" s="73" customFormat="1" ht="13.8">
      <c r="A1" s="69"/>
      <c r="B1" s="70" t="s">
        <v>24</v>
      </c>
      <c r="C1" s="71" t="s">
        <v>21</v>
      </c>
      <c r="D1" s="69"/>
      <c r="E1" s="69"/>
      <c r="F1" s="70" t="s">
        <v>58</v>
      </c>
      <c r="G1" s="72"/>
      <c r="H1" s="69"/>
      <c r="I1" s="69"/>
      <c r="J1" s="69"/>
      <c r="K1" s="69"/>
      <c r="M1" s="96"/>
      <c r="N1" s="96"/>
      <c r="O1" s="96"/>
      <c r="P1" s="96"/>
      <c r="Q1" s="96"/>
      <c r="R1" s="96"/>
      <c r="S1" s="96"/>
      <c r="T1" s="97"/>
      <c r="U1" s="97"/>
      <c r="V1" s="97"/>
      <c r="W1" s="98"/>
      <c r="X1" s="99"/>
      <c r="Y1" s="97"/>
    </row>
    <row r="2" spans="1:25" s="73" customFormat="1" ht="13.8">
      <c r="A2" s="69"/>
      <c r="B2" s="70" t="s">
        <v>25</v>
      </c>
      <c r="C2" s="71" t="s">
        <v>9</v>
      </c>
      <c r="D2" s="69"/>
      <c r="E2" s="69"/>
      <c r="F2" s="70" t="s">
        <v>26</v>
      </c>
      <c r="G2" s="71"/>
      <c r="H2" s="69"/>
      <c r="I2" s="69"/>
      <c r="J2" s="69"/>
      <c r="K2" s="69"/>
      <c r="M2" s="96"/>
      <c r="N2" s="96"/>
      <c r="O2" s="96"/>
      <c r="P2" s="96"/>
      <c r="Q2" s="96"/>
      <c r="R2" s="96"/>
      <c r="S2" s="96"/>
      <c r="T2" s="97"/>
      <c r="U2" s="97"/>
      <c r="V2" s="97"/>
      <c r="W2" s="98"/>
      <c r="X2" s="99"/>
      <c r="Y2" s="97"/>
    </row>
    <row r="3" spans="1:25" s="73" customFormat="1" ht="13.8">
      <c r="A3" s="69"/>
      <c r="B3" s="70" t="s">
        <v>0</v>
      </c>
      <c r="C3" s="76"/>
      <c r="D3" s="69"/>
      <c r="E3" s="69"/>
      <c r="F3" s="70" t="s">
        <v>22</v>
      </c>
      <c r="G3" s="71"/>
      <c r="H3" s="69"/>
      <c r="I3" s="69"/>
      <c r="J3" s="69"/>
      <c r="K3" s="69"/>
      <c r="M3" s="96"/>
      <c r="N3" s="96"/>
      <c r="O3" s="96"/>
      <c r="P3" s="96"/>
      <c r="Q3" s="96"/>
      <c r="R3" s="96"/>
      <c r="S3" s="96"/>
      <c r="T3" s="97"/>
      <c r="U3" s="97"/>
      <c r="V3" s="97"/>
      <c r="W3" s="98"/>
      <c r="X3" s="99"/>
      <c r="Y3" s="97"/>
    </row>
    <row r="4" spans="1:25" s="73" customFormat="1" ht="13.8">
      <c r="A4" s="69"/>
      <c r="B4" s="70" t="s">
        <v>59</v>
      </c>
      <c r="C4" s="72"/>
      <c r="D4" s="69"/>
      <c r="E4" s="69"/>
      <c r="F4" s="70" t="s">
        <v>60</v>
      </c>
      <c r="G4" s="71" t="s">
        <v>61</v>
      </c>
      <c r="H4" s="69"/>
      <c r="I4" s="69"/>
      <c r="J4" s="69"/>
      <c r="K4" s="69"/>
      <c r="M4" s="96"/>
      <c r="N4" s="96"/>
      <c r="O4" s="96"/>
      <c r="P4" s="96"/>
      <c r="Q4" s="100"/>
      <c r="R4" s="101"/>
      <c r="S4" s="101"/>
      <c r="T4" s="97"/>
      <c r="U4" s="97"/>
      <c r="V4" s="97"/>
      <c r="W4" s="98"/>
      <c r="X4" s="99"/>
      <c r="Y4" s="97"/>
    </row>
    <row r="5" spans="1:25" s="73" customFormat="1" ht="13.8">
      <c r="A5" s="69"/>
      <c r="B5" s="70" t="s">
        <v>62</v>
      </c>
      <c r="C5" s="72"/>
      <c r="D5" s="69"/>
      <c r="E5" s="70"/>
      <c r="F5" s="69"/>
      <c r="G5" s="69"/>
      <c r="H5" s="69"/>
      <c r="I5" s="69"/>
      <c r="J5" s="69"/>
      <c r="K5" s="69"/>
      <c r="M5" s="96"/>
      <c r="N5" s="96"/>
      <c r="O5" s="96"/>
      <c r="P5" s="96"/>
      <c r="Q5" s="100"/>
      <c r="R5" s="101"/>
      <c r="S5" s="101"/>
      <c r="T5" s="97"/>
      <c r="U5" s="97"/>
      <c r="V5" s="97"/>
      <c r="W5" s="98"/>
      <c r="X5" s="99"/>
      <c r="Y5" s="97"/>
    </row>
    <row r="6" spans="1:25" s="73" customFormat="1" ht="13.8">
      <c r="A6" s="69"/>
      <c r="B6" s="69" t="s">
        <v>27</v>
      </c>
      <c r="C6" s="77"/>
      <c r="D6" s="69"/>
      <c r="E6" s="69"/>
      <c r="F6" s="69"/>
      <c r="G6" s="69"/>
      <c r="H6" s="69"/>
      <c r="I6" s="69"/>
      <c r="J6" s="69"/>
      <c r="K6" s="69"/>
      <c r="M6" s="96"/>
      <c r="N6" s="96"/>
      <c r="O6" s="96"/>
      <c r="P6" s="96"/>
      <c r="Q6" s="100"/>
      <c r="R6" s="101"/>
      <c r="S6" s="101"/>
      <c r="T6" s="97"/>
      <c r="U6" s="97"/>
      <c r="V6" s="97"/>
      <c r="W6" s="98"/>
      <c r="X6" s="99"/>
      <c r="Y6" s="97"/>
    </row>
    <row r="7" spans="1:25" s="73" customFormat="1" ht="13.8">
      <c r="A7" s="69"/>
      <c r="B7" s="69"/>
      <c r="C7" s="69"/>
      <c r="D7" s="69"/>
      <c r="E7" s="69"/>
      <c r="F7" s="69"/>
      <c r="G7" s="69"/>
      <c r="H7" s="69"/>
      <c r="I7" s="69"/>
      <c r="J7" s="69"/>
      <c r="K7" s="69"/>
      <c r="M7" s="96"/>
      <c r="N7" s="96"/>
      <c r="O7" s="96"/>
      <c r="P7" s="96"/>
      <c r="Q7" s="100"/>
      <c r="R7" s="101"/>
      <c r="S7" s="101"/>
      <c r="T7" s="97"/>
      <c r="U7" s="97"/>
      <c r="V7" s="97"/>
      <c r="W7" s="98"/>
      <c r="X7" s="99"/>
      <c r="Y7" s="97"/>
    </row>
    <row r="8" spans="1:25" s="73" customFormat="1" ht="13.8">
      <c r="A8" s="78"/>
      <c r="E8" s="74"/>
      <c r="F8" s="75"/>
      <c r="H8" s="79"/>
      <c r="I8" s="74"/>
      <c r="J8" s="80"/>
      <c r="K8" s="81"/>
      <c r="L8" s="82"/>
      <c r="M8" s="96"/>
      <c r="N8" s="96"/>
      <c r="O8" s="96"/>
      <c r="P8" s="96"/>
      <c r="Q8" s="100"/>
      <c r="R8" s="101"/>
      <c r="S8" s="101"/>
      <c r="T8" s="97"/>
      <c r="U8" s="97"/>
      <c r="V8" s="97"/>
      <c r="W8" s="97"/>
      <c r="X8" s="97"/>
      <c r="Y8" s="97"/>
    </row>
    <row r="9" spans="1:25" s="73" customFormat="1" ht="13.8">
      <c r="E9" s="74"/>
      <c r="F9" s="79"/>
      <c r="H9" s="79"/>
      <c r="I9" s="74"/>
      <c r="J9" s="81"/>
      <c r="K9" s="81"/>
      <c r="L9" s="82"/>
      <c r="M9" s="96"/>
      <c r="N9" s="96"/>
      <c r="O9" s="96"/>
      <c r="P9" s="96"/>
      <c r="Q9" s="100"/>
      <c r="R9" s="101"/>
      <c r="S9" s="101"/>
      <c r="T9" s="97"/>
      <c r="U9" s="97"/>
      <c r="V9" s="97"/>
      <c r="W9" s="97"/>
      <c r="X9" s="97"/>
      <c r="Y9" s="97"/>
    </row>
    <row r="10" spans="1:25" s="73" customFormat="1" ht="13.8">
      <c r="E10" s="74"/>
      <c r="F10" s="79"/>
      <c r="H10" s="79"/>
      <c r="I10" s="74"/>
      <c r="J10" s="75"/>
      <c r="K10" s="79"/>
      <c r="L10" s="82"/>
      <c r="M10" s="96"/>
      <c r="N10" s="96"/>
      <c r="O10" s="96"/>
      <c r="P10" s="96"/>
      <c r="Q10" s="100"/>
      <c r="R10" s="101"/>
      <c r="S10" s="101"/>
      <c r="T10" s="97"/>
      <c r="U10" s="97"/>
      <c r="V10" s="97"/>
      <c r="W10" s="97"/>
      <c r="X10" s="97"/>
      <c r="Y10" s="97"/>
    </row>
    <row r="11" spans="1:25" s="73" customFormat="1" ht="13.8">
      <c r="E11" s="74"/>
      <c r="F11" s="79"/>
      <c r="I11" s="83"/>
      <c r="J11" s="75"/>
      <c r="M11" s="96"/>
      <c r="N11" s="96"/>
      <c r="O11" s="96"/>
      <c r="P11" s="96"/>
      <c r="Q11" s="96"/>
      <c r="R11" s="96"/>
      <c r="S11" s="96"/>
      <c r="T11" s="97"/>
      <c r="U11" s="97"/>
      <c r="V11" s="97"/>
      <c r="W11" s="97"/>
      <c r="X11" s="97"/>
      <c r="Y11" s="97"/>
    </row>
    <row r="12" spans="1:25">
      <c r="C12" s="85" t="str">
        <f>G4</f>
        <v>IMPORTANT INFORMATION</v>
      </c>
      <c r="M12" s="96"/>
      <c r="N12" s="96"/>
      <c r="O12" s="96"/>
      <c r="P12" s="96"/>
      <c r="Q12" s="102"/>
      <c r="R12" s="102"/>
      <c r="S12" s="102"/>
    </row>
    <row r="13" spans="1:25" s="73" customFormat="1" ht="13.8">
      <c r="M13" s="96"/>
      <c r="N13" s="96"/>
      <c r="O13" s="96"/>
      <c r="P13" s="96"/>
      <c r="Q13" s="96"/>
      <c r="R13" s="96"/>
      <c r="S13" s="96"/>
      <c r="T13" s="97"/>
      <c r="U13" s="97"/>
      <c r="V13" s="97"/>
      <c r="W13" s="97"/>
      <c r="X13" s="97"/>
      <c r="Y13" s="97"/>
    </row>
    <row r="14" spans="1:25" s="73" customFormat="1" ht="13.8">
      <c r="B14" s="86" t="s">
        <v>63</v>
      </c>
      <c r="M14" s="96"/>
      <c r="N14" s="96"/>
      <c r="O14" s="96"/>
      <c r="P14" s="96"/>
      <c r="Q14" s="96"/>
      <c r="R14" s="96"/>
      <c r="S14" s="96"/>
      <c r="T14" s="97"/>
      <c r="U14" s="97"/>
      <c r="V14" s="97"/>
      <c r="W14" s="97"/>
      <c r="X14" s="97"/>
      <c r="Y14" s="97"/>
    </row>
    <row r="15" spans="1:25" s="73" customFormat="1" ht="13.8">
      <c r="A15" s="87"/>
      <c r="K15" s="87"/>
      <c r="M15" s="100"/>
      <c r="N15" s="100"/>
      <c r="O15" s="100"/>
      <c r="P15" s="100"/>
      <c r="Q15" s="100"/>
      <c r="R15" s="101"/>
      <c r="S15" s="101"/>
      <c r="T15" s="97"/>
      <c r="U15" s="97"/>
      <c r="V15" s="97"/>
      <c r="W15" s="97"/>
      <c r="X15" s="97"/>
      <c r="Y15" s="97"/>
    </row>
    <row r="16" spans="1:25" s="73" customFormat="1" ht="12.75" customHeight="1">
      <c r="B16" s="127" t="s">
        <v>68</v>
      </c>
      <c r="C16" s="127"/>
      <c r="D16" s="127"/>
      <c r="E16" s="127"/>
      <c r="F16" s="127"/>
      <c r="G16" s="127"/>
      <c r="H16" s="127"/>
      <c r="I16" s="127"/>
      <c r="J16" s="127"/>
      <c r="M16" s="100"/>
      <c r="N16" s="100"/>
      <c r="O16" s="100"/>
      <c r="P16" s="100"/>
      <c r="Q16" s="100"/>
      <c r="R16" s="101"/>
      <c r="S16" s="101"/>
      <c r="T16" s="97"/>
      <c r="U16" s="97"/>
      <c r="V16" s="97"/>
      <c r="W16" s="97"/>
      <c r="X16" s="97"/>
      <c r="Y16" s="97"/>
    </row>
    <row r="17" spans="1:25" s="73" customFormat="1" ht="13.8">
      <c r="B17" s="127"/>
      <c r="C17" s="127"/>
      <c r="D17" s="127"/>
      <c r="E17" s="127"/>
      <c r="F17" s="127"/>
      <c r="G17" s="127"/>
      <c r="H17" s="127"/>
      <c r="I17" s="127"/>
      <c r="J17" s="127"/>
      <c r="M17" s="100"/>
      <c r="N17" s="100"/>
      <c r="O17" s="100"/>
      <c r="P17" s="100"/>
      <c r="Q17" s="100"/>
      <c r="R17" s="101"/>
      <c r="S17" s="101"/>
      <c r="T17" s="97"/>
      <c r="U17" s="97"/>
      <c r="V17" s="97"/>
      <c r="W17" s="97"/>
      <c r="X17" s="97"/>
      <c r="Y17" s="97"/>
    </row>
    <row r="18" spans="1:25" s="73" customFormat="1" ht="13.8">
      <c r="B18" s="127"/>
      <c r="C18" s="127"/>
      <c r="D18" s="127"/>
      <c r="E18" s="127"/>
      <c r="F18" s="127"/>
      <c r="G18" s="127"/>
      <c r="H18" s="127"/>
      <c r="I18" s="127"/>
      <c r="J18" s="127"/>
      <c r="M18" s="100"/>
      <c r="N18" s="100"/>
      <c r="O18" s="100"/>
      <c r="P18" s="100"/>
      <c r="Q18" s="100"/>
      <c r="R18" s="101"/>
      <c r="S18" s="101"/>
      <c r="T18" s="97"/>
      <c r="U18" s="97"/>
      <c r="V18" s="97"/>
      <c r="W18" s="97"/>
      <c r="X18" s="97"/>
      <c r="Y18" s="97"/>
    </row>
    <row r="19" spans="1:25" s="73" customFormat="1" ht="13.8">
      <c r="B19" s="127"/>
      <c r="C19" s="127"/>
      <c r="D19" s="127"/>
      <c r="E19" s="127"/>
      <c r="F19" s="127"/>
      <c r="G19" s="127"/>
      <c r="H19" s="127"/>
      <c r="I19" s="127"/>
      <c r="J19" s="127"/>
      <c r="M19" s="100"/>
      <c r="N19" s="100"/>
      <c r="O19" s="100"/>
      <c r="P19" s="100"/>
      <c r="Q19" s="100"/>
      <c r="R19" s="101"/>
      <c r="S19" s="101"/>
      <c r="T19" s="97"/>
      <c r="U19" s="97"/>
      <c r="V19" s="97"/>
      <c r="W19" s="97"/>
      <c r="X19" s="97"/>
      <c r="Y19" s="97"/>
    </row>
    <row r="20" spans="1:25" s="73" customFormat="1" ht="12.75" customHeight="1">
      <c r="A20" s="87"/>
      <c r="B20" s="88" t="s">
        <v>69</v>
      </c>
      <c r="C20" s="87"/>
      <c r="D20" s="87"/>
      <c r="E20" s="87"/>
      <c r="F20" s="87"/>
      <c r="G20" s="87"/>
      <c r="H20" s="87"/>
      <c r="I20" s="87"/>
      <c r="J20" s="87"/>
      <c r="K20" s="87"/>
      <c r="M20" s="100"/>
      <c r="N20" s="100"/>
      <c r="O20" s="100"/>
      <c r="P20" s="100"/>
      <c r="Q20" s="100"/>
      <c r="R20" s="101"/>
      <c r="S20" s="101"/>
      <c r="T20" s="97"/>
      <c r="U20" s="97"/>
      <c r="V20" s="97"/>
      <c r="W20" s="97"/>
      <c r="X20" s="97"/>
      <c r="Y20" s="97"/>
    </row>
    <row r="21" spans="1:25" s="73" customFormat="1" ht="13.8">
      <c r="A21" s="87"/>
      <c r="B21" s="88"/>
      <c r="C21" s="87"/>
      <c r="D21" s="87"/>
      <c r="E21" s="87"/>
      <c r="F21" s="87"/>
      <c r="G21" s="87"/>
      <c r="H21" s="87"/>
      <c r="I21" s="87"/>
      <c r="J21" s="87"/>
      <c r="K21" s="87"/>
      <c r="M21" s="100"/>
      <c r="N21" s="100"/>
      <c r="O21" s="100"/>
      <c r="P21" s="100"/>
      <c r="Q21" s="100"/>
      <c r="R21" s="101"/>
      <c r="S21" s="101"/>
      <c r="T21" s="97"/>
      <c r="U21" s="97"/>
      <c r="V21" s="97"/>
      <c r="W21" s="97"/>
      <c r="X21" s="97"/>
      <c r="Y21" s="97"/>
    </row>
    <row r="22" spans="1:25" s="73" customFormat="1" ht="12.75" customHeight="1">
      <c r="A22" s="87"/>
      <c r="B22" s="127" t="s">
        <v>70</v>
      </c>
      <c r="C22" s="127"/>
      <c r="D22" s="127"/>
      <c r="E22" s="127"/>
      <c r="F22" s="127"/>
      <c r="G22" s="127"/>
      <c r="H22" s="127"/>
      <c r="I22" s="127"/>
      <c r="J22" s="127"/>
      <c r="K22" s="87"/>
      <c r="M22" s="100"/>
      <c r="N22" s="100"/>
      <c r="O22" s="100"/>
      <c r="P22" s="100"/>
      <c r="Q22" s="100"/>
      <c r="R22" s="101"/>
      <c r="S22" s="101"/>
      <c r="T22" s="97"/>
      <c r="U22" s="97"/>
      <c r="V22" s="97"/>
      <c r="W22" s="97"/>
      <c r="X22" s="97"/>
      <c r="Y22" s="97"/>
    </row>
    <row r="23" spans="1:25" s="73" customFormat="1" ht="13.8">
      <c r="A23" s="87"/>
      <c r="B23" s="127"/>
      <c r="C23" s="127"/>
      <c r="D23" s="127"/>
      <c r="E23" s="127"/>
      <c r="F23" s="127"/>
      <c r="G23" s="127"/>
      <c r="H23" s="127"/>
      <c r="I23" s="127"/>
      <c r="J23" s="127"/>
      <c r="K23" s="87"/>
      <c r="M23" s="100"/>
      <c r="N23" s="100"/>
      <c r="O23" s="100"/>
      <c r="P23" s="100"/>
      <c r="Q23" s="100"/>
      <c r="R23" s="101"/>
      <c r="S23" s="104"/>
      <c r="T23" s="97"/>
      <c r="U23" s="97"/>
      <c r="V23" s="97"/>
      <c r="W23" s="97"/>
      <c r="X23" s="97"/>
      <c r="Y23" s="97"/>
    </row>
    <row r="24" spans="1:25" s="73" customFormat="1" ht="13.8">
      <c r="A24" s="87"/>
      <c r="B24" s="127"/>
      <c r="C24" s="127"/>
      <c r="D24" s="127"/>
      <c r="E24" s="127"/>
      <c r="F24" s="127"/>
      <c r="G24" s="127"/>
      <c r="H24" s="127"/>
      <c r="I24" s="127"/>
      <c r="J24" s="127"/>
      <c r="K24" s="87"/>
      <c r="M24" s="100"/>
      <c r="N24" s="100"/>
      <c r="O24" s="100"/>
      <c r="P24" s="100"/>
      <c r="Q24" s="100"/>
      <c r="R24" s="101"/>
      <c r="S24" s="104"/>
      <c r="T24" s="97"/>
      <c r="U24" s="97"/>
      <c r="V24" s="97"/>
      <c r="W24" s="97"/>
      <c r="X24" s="97"/>
      <c r="Y24" s="97"/>
    </row>
    <row r="25" spans="1:25" s="73" customFormat="1" ht="12.75" customHeight="1">
      <c r="A25" s="87"/>
      <c r="B25" s="122"/>
      <c r="C25" s="122"/>
      <c r="D25" s="122"/>
      <c r="E25" s="122"/>
      <c r="F25" s="123" t="s">
        <v>85</v>
      </c>
      <c r="G25" s="122"/>
      <c r="H25" s="122"/>
      <c r="I25" s="122"/>
      <c r="J25" s="122"/>
      <c r="K25" s="87"/>
      <c r="M25" s="100"/>
      <c r="N25" s="100"/>
      <c r="O25" s="100"/>
      <c r="P25" s="100"/>
      <c r="Q25" s="100"/>
      <c r="R25" s="101"/>
      <c r="S25" s="101"/>
      <c r="T25" s="97"/>
      <c r="U25" s="97"/>
      <c r="V25" s="97"/>
      <c r="W25" s="97"/>
      <c r="X25" s="97"/>
      <c r="Y25" s="97"/>
    </row>
    <row r="26" spans="1:25" s="73" customFormat="1" ht="12.75" customHeight="1">
      <c r="A26" s="87"/>
      <c r="B26" s="127" t="s">
        <v>71</v>
      </c>
      <c r="C26" s="127"/>
      <c r="D26" s="127"/>
      <c r="E26" s="127"/>
      <c r="F26" s="127"/>
      <c r="G26" s="127"/>
      <c r="H26" s="127"/>
      <c r="I26" s="127"/>
      <c r="J26" s="127"/>
      <c r="K26" s="87"/>
      <c r="M26" s="100"/>
      <c r="N26" s="100"/>
      <c r="O26" s="100"/>
      <c r="P26" s="100"/>
      <c r="Q26" s="100"/>
      <c r="R26" s="101"/>
      <c r="S26" s="101"/>
      <c r="T26" s="97"/>
      <c r="U26" s="97"/>
      <c r="V26" s="97"/>
      <c r="W26" s="97"/>
      <c r="X26" s="97"/>
      <c r="Y26" s="97"/>
    </row>
    <row r="27" spans="1:25" s="73" customFormat="1" ht="13.8">
      <c r="A27" s="87"/>
      <c r="B27" s="127"/>
      <c r="C27" s="127"/>
      <c r="D27" s="127"/>
      <c r="E27" s="127"/>
      <c r="F27" s="127"/>
      <c r="G27" s="127"/>
      <c r="H27" s="127"/>
      <c r="I27" s="127"/>
      <c r="J27" s="127"/>
      <c r="K27" s="87"/>
      <c r="M27" s="100"/>
      <c r="N27" s="100"/>
      <c r="O27" s="100"/>
      <c r="P27" s="100"/>
      <c r="Q27" s="100"/>
      <c r="R27" s="101"/>
      <c r="S27" s="101"/>
      <c r="T27" s="97"/>
      <c r="U27" s="97"/>
      <c r="V27" s="97"/>
      <c r="W27" s="97"/>
      <c r="X27" s="97"/>
      <c r="Y27" s="97"/>
    </row>
    <row r="28" spans="1:25" s="73" customFormat="1" ht="13.8">
      <c r="A28" s="87"/>
      <c r="B28" s="122"/>
      <c r="C28" s="122"/>
      <c r="D28" s="122"/>
      <c r="E28" s="122"/>
      <c r="F28" s="122"/>
      <c r="G28" s="122"/>
      <c r="H28" s="122"/>
      <c r="I28" s="122"/>
      <c r="J28" s="122"/>
      <c r="K28" s="87"/>
      <c r="M28" s="100"/>
      <c r="N28" s="100"/>
      <c r="O28" s="100"/>
      <c r="P28" s="100"/>
      <c r="Q28" s="100"/>
      <c r="R28" s="101"/>
      <c r="S28" s="101"/>
      <c r="T28" s="97"/>
      <c r="U28" s="97"/>
      <c r="V28" s="97"/>
      <c r="W28" s="97"/>
      <c r="X28" s="97"/>
      <c r="Y28" s="97"/>
    </row>
    <row r="29" spans="1:25" s="73" customFormat="1" ht="12.75" customHeight="1">
      <c r="A29" s="87"/>
      <c r="B29" s="127" t="s">
        <v>72</v>
      </c>
      <c r="C29" s="127"/>
      <c r="D29" s="127"/>
      <c r="E29" s="127"/>
      <c r="F29" s="127"/>
      <c r="G29" s="127"/>
      <c r="H29" s="127"/>
      <c r="I29" s="127"/>
      <c r="J29" s="127"/>
      <c r="K29" s="87"/>
      <c r="M29" s="100"/>
      <c r="N29" s="100"/>
      <c r="O29" s="100"/>
      <c r="P29" s="100"/>
      <c r="Q29" s="100"/>
      <c r="R29" s="101"/>
      <c r="S29" s="101"/>
      <c r="T29" s="97"/>
      <c r="U29" s="97"/>
      <c r="V29" s="97"/>
      <c r="W29" s="97"/>
      <c r="X29" s="97"/>
      <c r="Y29" s="97"/>
    </row>
    <row r="30" spans="1:25" s="73" customFormat="1" ht="12.75" customHeight="1">
      <c r="A30" s="87"/>
      <c r="B30" s="127"/>
      <c r="C30" s="127"/>
      <c r="D30" s="127"/>
      <c r="E30" s="127"/>
      <c r="F30" s="127"/>
      <c r="G30" s="127"/>
      <c r="H30" s="127"/>
      <c r="I30" s="127"/>
      <c r="J30" s="127"/>
      <c r="K30" s="87"/>
      <c r="M30" s="100"/>
      <c r="N30" s="100"/>
      <c r="O30" s="100"/>
      <c r="P30" s="100"/>
      <c r="Q30" s="100"/>
      <c r="R30" s="101"/>
      <c r="S30" s="101"/>
      <c r="T30" s="97"/>
      <c r="U30" s="97"/>
      <c r="V30" s="97"/>
      <c r="W30" s="97"/>
      <c r="X30" s="97"/>
      <c r="Y30" s="97"/>
    </row>
    <row r="31" spans="1:25" s="73" customFormat="1" ht="12.75" customHeight="1">
      <c r="A31" s="87"/>
      <c r="B31" s="127"/>
      <c r="C31" s="127"/>
      <c r="D31" s="127"/>
      <c r="E31" s="127"/>
      <c r="F31" s="127"/>
      <c r="G31" s="127"/>
      <c r="H31" s="127"/>
      <c r="I31" s="127"/>
      <c r="J31" s="127"/>
      <c r="K31" s="87"/>
      <c r="M31" s="100"/>
      <c r="N31" s="100"/>
      <c r="O31" s="100"/>
      <c r="P31" s="100"/>
      <c r="Q31" s="100"/>
      <c r="R31" s="101"/>
      <c r="S31" s="101"/>
      <c r="T31" s="97"/>
      <c r="U31" s="97"/>
      <c r="V31" s="97"/>
      <c r="W31" s="97"/>
      <c r="X31" s="97"/>
      <c r="Y31" s="97"/>
    </row>
    <row r="32" spans="1:25" s="73" customFormat="1" ht="12.75" customHeight="1">
      <c r="A32" s="87"/>
      <c r="B32" s="127"/>
      <c r="C32" s="127"/>
      <c r="D32" s="127"/>
      <c r="E32" s="127"/>
      <c r="F32" s="127"/>
      <c r="G32" s="127"/>
      <c r="H32" s="127"/>
      <c r="I32" s="127"/>
      <c r="J32" s="127"/>
      <c r="K32" s="87"/>
      <c r="M32" s="100"/>
      <c r="N32" s="100"/>
      <c r="O32" s="100"/>
      <c r="P32" s="100"/>
      <c r="Q32" s="100"/>
      <c r="R32" s="101"/>
      <c r="S32" s="101"/>
      <c r="T32" s="97"/>
      <c r="U32" s="97"/>
      <c r="V32" s="97"/>
      <c r="W32" s="97"/>
      <c r="X32" s="97"/>
      <c r="Y32" s="97"/>
    </row>
    <row r="33" spans="1:25" s="73" customFormat="1" ht="12.75" customHeight="1">
      <c r="A33" s="87"/>
      <c r="B33" s="127"/>
      <c r="C33" s="127"/>
      <c r="D33" s="127"/>
      <c r="E33" s="127"/>
      <c r="F33" s="127"/>
      <c r="G33" s="127"/>
      <c r="H33" s="127"/>
      <c r="I33" s="127"/>
      <c r="J33" s="127"/>
      <c r="K33" s="87"/>
      <c r="M33" s="100"/>
      <c r="N33" s="100"/>
      <c r="O33" s="100"/>
      <c r="P33" s="100"/>
      <c r="Q33" s="100"/>
      <c r="R33" s="101"/>
      <c r="S33" s="104"/>
      <c r="T33" s="97"/>
      <c r="U33" s="97"/>
      <c r="V33" s="97"/>
      <c r="W33" s="97"/>
      <c r="X33" s="97"/>
      <c r="Y33" s="97"/>
    </row>
    <row r="34" spans="1:25" s="73" customFormat="1" ht="13.8">
      <c r="A34" s="87"/>
      <c r="B34" s="122"/>
      <c r="C34" s="122"/>
      <c r="D34" s="129" t="s">
        <v>64</v>
      </c>
      <c r="E34" s="129"/>
      <c r="F34" s="129"/>
      <c r="G34" s="129"/>
      <c r="H34" s="129"/>
      <c r="I34" s="122"/>
      <c r="J34" s="122"/>
      <c r="K34" s="87"/>
      <c r="M34" s="100"/>
      <c r="N34" s="100"/>
      <c r="O34" s="100"/>
      <c r="P34" s="100"/>
      <c r="Q34" s="100"/>
      <c r="R34" s="101"/>
      <c r="S34" s="104"/>
      <c r="T34" s="97"/>
      <c r="U34" s="97"/>
      <c r="V34" s="97"/>
      <c r="W34" s="97"/>
      <c r="X34" s="97"/>
      <c r="Y34" s="97"/>
    </row>
    <row r="35" spans="1:25" s="73" customFormat="1" ht="12.75" customHeight="1">
      <c r="A35" s="87"/>
      <c r="B35" s="87"/>
      <c r="C35" s="87"/>
      <c r="I35" s="87"/>
      <c r="J35" s="87"/>
      <c r="K35" s="87"/>
      <c r="M35" s="100"/>
      <c r="N35" s="100"/>
      <c r="O35" s="100"/>
      <c r="P35" s="100"/>
      <c r="Q35" s="100"/>
      <c r="R35" s="101"/>
      <c r="S35" s="101"/>
      <c r="T35" s="97"/>
      <c r="U35" s="97"/>
      <c r="V35" s="97"/>
      <c r="W35" s="97"/>
      <c r="X35" s="97"/>
      <c r="Y35" s="97"/>
    </row>
    <row r="36" spans="1:25" s="73" customFormat="1" ht="12.75" customHeight="1">
      <c r="A36" s="87"/>
      <c r="B36" s="88" t="s">
        <v>65</v>
      </c>
      <c r="C36" s="87"/>
      <c r="D36" s="87"/>
      <c r="E36" s="87"/>
      <c r="F36" s="124"/>
      <c r="G36" s="87"/>
      <c r="H36" s="87"/>
      <c r="I36" s="87"/>
      <c r="J36" s="87"/>
      <c r="K36" s="87"/>
      <c r="M36" s="100"/>
      <c r="N36" s="100"/>
      <c r="O36" s="100"/>
      <c r="P36" s="100"/>
      <c r="Q36" s="100"/>
      <c r="R36" s="101"/>
      <c r="S36" s="101"/>
      <c r="T36" s="97"/>
      <c r="U36" s="97"/>
      <c r="V36" s="97"/>
      <c r="W36" s="97"/>
      <c r="X36" s="97"/>
      <c r="Y36" s="97"/>
    </row>
    <row r="37" spans="1:25" s="73" customFormat="1" ht="13.8">
      <c r="A37" s="87"/>
      <c r="B37" s="88"/>
      <c r="C37" s="87"/>
      <c r="D37" s="87"/>
      <c r="E37" s="87"/>
      <c r="F37" s="124"/>
      <c r="G37" s="87"/>
      <c r="H37" s="87"/>
      <c r="I37" s="87"/>
      <c r="J37" s="87"/>
      <c r="K37" s="87"/>
      <c r="M37" s="100"/>
      <c r="N37" s="100"/>
      <c r="O37" s="100"/>
      <c r="P37" s="100"/>
      <c r="Q37" s="100"/>
      <c r="R37" s="101"/>
      <c r="S37" s="101"/>
      <c r="T37" s="97"/>
      <c r="U37" s="97"/>
      <c r="V37" s="97"/>
      <c r="W37" s="97"/>
      <c r="X37" s="97"/>
      <c r="Y37" s="97"/>
    </row>
    <row r="38" spans="1:25" s="73" customFormat="1" ht="12.75" customHeight="1">
      <c r="A38" s="87"/>
      <c r="B38" s="127" t="s">
        <v>73</v>
      </c>
      <c r="C38" s="127"/>
      <c r="D38" s="127"/>
      <c r="E38" s="127"/>
      <c r="F38" s="127"/>
      <c r="G38" s="127"/>
      <c r="H38" s="127"/>
      <c r="I38" s="127"/>
      <c r="J38" s="127"/>
      <c r="K38" s="87"/>
      <c r="M38" s="100"/>
      <c r="N38" s="100"/>
      <c r="O38" s="100"/>
      <c r="P38" s="100"/>
      <c r="Q38" s="100"/>
      <c r="R38" s="101"/>
      <c r="S38" s="101"/>
      <c r="T38" s="97"/>
      <c r="U38" s="97"/>
      <c r="V38" s="97"/>
      <c r="W38" s="97"/>
      <c r="X38" s="97"/>
      <c r="Y38" s="97"/>
    </row>
    <row r="39" spans="1:25" s="73" customFormat="1" ht="13.8">
      <c r="A39" s="87"/>
      <c r="B39" s="127"/>
      <c r="C39" s="127"/>
      <c r="D39" s="127"/>
      <c r="E39" s="127"/>
      <c r="F39" s="127"/>
      <c r="G39" s="127"/>
      <c r="H39" s="127"/>
      <c r="I39" s="127"/>
      <c r="J39" s="127"/>
      <c r="K39" s="87"/>
      <c r="M39" s="100"/>
      <c r="N39" s="100"/>
      <c r="O39" s="100"/>
      <c r="P39" s="100"/>
      <c r="Q39" s="100"/>
      <c r="R39" s="101"/>
      <c r="S39" s="101"/>
      <c r="T39" s="97"/>
      <c r="U39" s="97"/>
      <c r="V39" s="97"/>
      <c r="W39" s="97"/>
      <c r="X39" s="97"/>
      <c r="Y39" s="97"/>
    </row>
    <row r="40" spans="1:25" s="73" customFormat="1" ht="13.8">
      <c r="A40" s="87"/>
      <c r="B40" s="122"/>
      <c r="C40" s="122"/>
      <c r="D40" s="122"/>
      <c r="E40" s="122"/>
      <c r="F40" s="122"/>
      <c r="G40" s="122"/>
      <c r="H40" s="122"/>
      <c r="I40" s="122"/>
      <c r="J40" s="122"/>
      <c r="K40" s="87"/>
      <c r="M40" s="100"/>
      <c r="N40" s="100"/>
      <c r="O40" s="100"/>
      <c r="P40" s="100"/>
      <c r="Q40" s="100"/>
      <c r="R40" s="101"/>
      <c r="S40" s="101"/>
      <c r="T40" s="97"/>
      <c r="U40" s="97"/>
      <c r="V40" s="97"/>
      <c r="W40" s="97"/>
      <c r="X40" s="97"/>
      <c r="Y40" s="97"/>
    </row>
    <row r="41" spans="1:25" s="73" customFormat="1" ht="12.75" customHeight="1">
      <c r="A41" s="87"/>
      <c r="B41" s="127" t="s">
        <v>74</v>
      </c>
      <c r="C41" s="127"/>
      <c r="D41" s="127"/>
      <c r="E41" s="127"/>
      <c r="F41" s="127"/>
      <c r="G41" s="127"/>
      <c r="H41" s="127"/>
      <c r="I41" s="127"/>
      <c r="J41" s="127"/>
      <c r="K41" s="87"/>
      <c r="M41" s="100"/>
      <c r="N41" s="100"/>
      <c r="O41" s="100"/>
      <c r="P41" s="100"/>
      <c r="Q41" s="100"/>
      <c r="R41" s="101"/>
      <c r="S41" s="101"/>
      <c r="T41" s="97"/>
      <c r="U41" s="97"/>
      <c r="V41" s="97"/>
      <c r="W41" s="97"/>
      <c r="X41" s="97"/>
      <c r="Y41" s="97"/>
    </row>
    <row r="42" spans="1:25" s="73" customFormat="1" ht="13.8">
      <c r="A42" s="87"/>
      <c r="B42" s="127"/>
      <c r="C42" s="127"/>
      <c r="D42" s="127"/>
      <c r="E42" s="127"/>
      <c r="F42" s="127"/>
      <c r="G42" s="127"/>
      <c r="H42" s="127"/>
      <c r="I42" s="127"/>
      <c r="J42" s="127"/>
      <c r="K42" s="87"/>
      <c r="M42" s="100"/>
      <c r="N42" s="100"/>
      <c r="O42" s="100"/>
      <c r="P42" s="100"/>
      <c r="Q42" s="100"/>
      <c r="R42" s="101"/>
      <c r="S42" s="101"/>
      <c r="T42" s="97"/>
      <c r="U42" s="97"/>
      <c r="V42" s="97"/>
      <c r="W42" s="97"/>
      <c r="X42" s="97"/>
      <c r="Y42" s="97"/>
    </row>
    <row r="43" spans="1:25" s="73" customFormat="1" ht="13.8">
      <c r="A43" s="87"/>
      <c r="B43" s="127"/>
      <c r="C43" s="127"/>
      <c r="D43" s="127"/>
      <c r="E43" s="127"/>
      <c r="F43" s="127"/>
      <c r="G43" s="127"/>
      <c r="H43" s="127"/>
      <c r="I43" s="127"/>
      <c r="J43" s="127"/>
      <c r="K43" s="87"/>
      <c r="M43" s="100"/>
      <c r="N43" s="100"/>
      <c r="O43" s="100"/>
      <c r="P43" s="100"/>
      <c r="Q43" s="100"/>
      <c r="R43" s="101"/>
      <c r="S43" s="101"/>
      <c r="T43" s="97"/>
      <c r="U43" s="97"/>
      <c r="V43" s="97"/>
      <c r="W43" s="97"/>
      <c r="X43" s="97"/>
      <c r="Y43" s="97"/>
    </row>
    <row r="44" spans="1:25" s="73" customFormat="1" ht="12.75" customHeight="1">
      <c r="A44" s="87"/>
      <c r="B44" s="122"/>
      <c r="C44" s="122"/>
      <c r="D44" s="122"/>
      <c r="E44" s="122"/>
      <c r="F44" s="122"/>
      <c r="G44" s="122"/>
      <c r="H44" s="122"/>
      <c r="I44" s="122"/>
      <c r="J44" s="122"/>
      <c r="K44" s="87"/>
      <c r="M44" s="100"/>
      <c r="N44" s="100"/>
      <c r="O44" s="100"/>
      <c r="P44" s="100"/>
      <c r="Q44" s="100"/>
      <c r="R44" s="101"/>
      <c r="S44" s="101"/>
      <c r="T44" s="97"/>
      <c r="U44" s="97"/>
      <c r="V44" s="97"/>
      <c r="W44" s="97"/>
      <c r="X44" s="97"/>
      <c r="Y44" s="97"/>
    </row>
    <row r="45" spans="1:25" s="73" customFormat="1" ht="12.75" customHeight="1">
      <c r="A45" s="87"/>
      <c r="B45" s="127" t="s">
        <v>66</v>
      </c>
      <c r="C45" s="127"/>
      <c r="D45" s="127"/>
      <c r="E45" s="127"/>
      <c r="F45" s="127"/>
      <c r="G45" s="127"/>
      <c r="H45" s="127"/>
      <c r="I45" s="127"/>
      <c r="J45" s="127"/>
      <c r="K45" s="87"/>
      <c r="M45" s="100"/>
      <c r="N45" s="100"/>
      <c r="O45" s="100"/>
      <c r="P45" s="100"/>
      <c r="Q45" s="100"/>
      <c r="R45" s="101"/>
      <c r="S45" s="101"/>
      <c r="T45" s="97"/>
      <c r="U45" s="97"/>
      <c r="V45" s="97"/>
      <c r="W45" s="97"/>
      <c r="X45" s="97"/>
      <c r="Y45" s="97"/>
    </row>
    <row r="46" spans="1:25" s="73" customFormat="1" ht="13.8">
      <c r="A46" s="87"/>
      <c r="B46" s="127"/>
      <c r="C46" s="127"/>
      <c r="D46" s="127"/>
      <c r="E46" s="127"/>
      <c r="F46" s="127"/>
      <c r="G46" s="127"/>
      <c r="H46" s="127"/>
      <c r="I46" s="127"/>
      <c r="J46" s="127"/>
      <c r="K46" s="87"/>
      <c r="M46" s="100"/>
      <c r="N46" s="100"/>
      <c r="O46" s="100"/>
      <c r="P46" s="100"/>
      <c r="Q46" s="100"/>
      <c r="R46" s="101"/>
      <c r="S46" s="101"/>
      <c r="T46" s="97"/>
      <c r="U46" s="97"/>
      <c r="V46" s="97"/>
      <c r="W46" s="97"/>
      <c r="X46" s="97"/>
      <c r="Y46" s="97"/>
    </row>
    <row r="47" spans="1:25" s="73" customFormat="1" ht="13.8">
      <c r="A47" s="87"/>
      <c r="B47" s="127"/>
      <c r="C47" s="127"/>
      <c r="D47" s="127"/>
      <c r="E47" s="127"/>
      <c r="F47" s="127"/>
      <c r="G47" s="127"/>
      <c r="H47" s="127"/>
      <c r="I47" s="127"/>
      <c r="J47" s="127"/>
      <c r="K47" s="87"/>
      <c r="M47" s="100"/>
      <c r="N47" s="100"/>
      <c r="O47" s="100"/>
      <c r="P47" s="100"/>
      <c r="Q47" s="100"/>
      <c r="R47" s="101"/>
      <c r="S47" s="101"/>
      <c r="T47" s="97"/>
      <c r="U47" s="97"/>
      <c r="V47" s="97"/>
      <c r="W47" s="97"/>
      <c r="X47" s="97"/>
      <c r="Y47" s="97"/>
    </row>
    <row r="48" spans="1:25" s="73" customFormat="1" ht="12.75" customHeight="1">
      <c r="A48" s="87"/>
      <c r="B48" s="127"/>
      <c r="C48" s="127"/>
      <c r="D48" s="127"/>
      <c r="E48" s="127"/>
      <c r="F48" s="127"/>
      <c r="G48" s="127"/>
      <c r="H48" s="127"/>
      <c r="I48" s="127"/>
      <c r="J48" s="127"/>
      <c r="K48" s="87"/>
      <c r="M48" s="100"/>
      <c r="N48" s="100"/>
      <c r="O48" s="100"/>
      <c r="P48" s="100"/>
      <c r="Q48" s="100"/>
      <c r="R48" s="101"/>
      <c r="S48" s="101"/>
      <c r="T48" s="97"/>
      <c r="U48" s="97"/>
      <c r="V48" s="97"/>
      <c r="W48" s="97"/>
      <c r="X48" s="97"/>
      <c r="Y48" s="97"/>
    </row>
    <row r="49" spans="1:25" s="73" customFormat="1" ht="13.8">
      <c r="A49" s="87"/>
      <c r="B49" s="87" t="s">
        <v>75</v>
      </c>
      <c r="C49" s="87"/>
      <c r="D49" s="87"/>
      <c r="E49" s="87"/>
      <c r="F49" s="87"/>
      <c r="G49" s="87"/>
      <c r="H49" s="87"/>
      <c r="I49" s="87"/>
      <c r="J49" s="87"/>
      <c r="K49" s="87"/>
      <c r="M49" s="100"/>
      <c r="N49" s="100"/>
      <c r="O49" s="100"/>
      <c r="P49" s="100"/>
      <c r="Q49" s="100"/>
      <c r="R49" s="101"/>
      <c r="S49" s="101"/>
      <c r="T49" s="97"/>
      <c r="U49" s="97"/>
      <c r="V49" s="97"/>
      <c r="W49" s="97"/>
      <c r="X49" s="97"/>
      <c r="Y49" s="97"/>
    </row>
    <row r="50" spans="1:25" s="73" customFormat="1" ht="13.8">
      <c r="A50" s="87"/>
      <c r="B50" s="87"/>
      <c r="C50" s="87"/>
      <c r="D50" s="87"/>
      <c r="F50" s="125" t="s">
        <v>86</v>
      </c>
      <c r="G50" s="124"/>
      <c r="H50" s="87"/>
      <c r="I50" s="87"/>
      <c r="J50" s="87"/>
      <c r="K50" s="87"/>
      <c r="M50" s="100"/>
      <c r="N50" s="100"/>
      <c r="O50" s="100"/>
      <c r="P50" s="100"/>
      <c r="Q50" s="100"/>
      <c r="R50" s="101"/>
      <c r="S50" s="101"/>
      <c r="T50" s="97"/>
      <c r="U50" s="97"/>
      <c r="V50" s="97"/>
      <c r="W50" s="97"/>
      <c r="X50" s="97"/>
      <c r="Y50" s="97"/>
    </row>
    <row r="51" spans="1:25" s="73" customFormat="1" ht="13.8">
      <c r="A51" s="87"/>
      <c r="B51" s="87"/>
      <c r="C51" s="87"/>
      <c r="D51" s="87"/>
      <c r="E51" s="87"/>
      <c r="F51" s="87"/>
      <c r="G51" s="87"/>
      <c r="H51" s="87"/>
      <c r="I51" s="87"/>
      <c r="J51" s="87"/>
      <c r="K51" s="87"/>
      <c r="M51" s="100"/>
      <c r="N51" s="100"/>
      <c r="O51" s="100"/>
      <c r="P51" s="100"/>
      <c r="Q51" s="100"/>
      <c r="R51" s="101"/>
      <c r="S51" s="101"/>
      <c r="T51" s="97"/>
      <c r="U51" s="97"/>
      <c r="V51" s="97"/>
      <c r="W51" s="97"/>
      <c r="X51" s="97"/>
      <c r="Y51" s="97"/>
    </row>
    <row r="52" spans="1:25" s="73" customFormat="1" ht="12.75" customHeight="1">
      <c r="A52" s="87"/>
      <c r="B52" s="88" t="s">
        <v>76</v>
      </c>
      <c r="C52" s="87"/>
      <c r="D52" s="87"/>
      <c r="E52" s="87"/>
      <c r="F52" s="87"/>
      <c r="G52" s="87"/>
      <c r="H52" s="87"/>
      <c r="I52" s="87"/>
      <c r="J52" s="87"/>
      <c r="K52" s="87"/>
      <c r="M52" s="100"/>
      <c r="N52" s="100"/>
      <c r="O52" s="100"/>
      <c r="P52" s="100"/>
      <c r="Q52" s="100"/>
      <c r="R52" s="101"/>
      <c r="S52" s="101"/>
      <c r="T52" s="97"/>
      <c r="U52" s="97"/>
      <c r="V52" s="97"/>
      <c r="W52" s="97"/>
      <c r="X52" s="97"/>
      <c r="Y52" s="97"/>
    </row>
    <row r="53" spans="1:25" s="73" customFormat="1" ht="13.8">
      <c r="A53" s="87"/>
      <c r="B53" s="87"/>
      <c r="C53" s="87"/>
      <c r="D53" s="87"/>
      <c r="E53" s="87"/>
      <c r="F53" s="87"/>
      <c r="G53" s="87"/>
      <c r="H53" s="87"/>
      <c r="I53" s="87"/>
      <c r="J53" s="87"/>
      <c r="K53" s="87"/>
      <c r="M53" s="100"/>
      <c r="N53" s="100"/>
      <c r="O53" s="100"/>
      <c r="P53" s="100"/>
      <c r="Q53" s="100"/>
      <c r="R53" s="101"/>
      <c r="S53" s="101"/>
      <c r="T53" s="97"/>
      <c r="U53" s="97"/>
      <c r="V53" s="97"/>
      <c r="W53" s="97"/>
      <c r="X53" s="97"/>
      <c r="Y53" s="97"/>
    </row>
    <row r="54" spans="1:25" s="73" customFormat="1" ht="12.75" customHeight="1">
      <c r="A54" s="87"/>
      <c r="B54" s="128" t="s">
        <v>77</v>
      </c>
      <c r="C54" s="128"/>
      <c r="D54" s="128"/>
      <c r="E54" s="128"/>
      <c r="F54" s="128"/>
      <c r="G54" s="128"/>
      <c r="H54" s="128"/>
      <c r="I54" s="128"/>
      <c r="J54" s="128"/>
      <c r="K54" s="87"/>
      <c r="M54" s="100"/>
      <c r="N54" s="100"/>
      <c r="O54" s="100"/>
      <c r="P54" s="100"/>
      <c r="Q54" s="100"/>
      <c r="R54" s="101"/>
      <c r="S54" s="101"/>
      <c r="T54" s="97"/>
      <c r="U54" s="97"/>
      <c r="V54" s="97"/>
      <c r="W54" s="97"/>
      <c r="X54" s="97"/>
      <c r="Y54" s="97"/>
    </row>
    <row r="55" spans="1:25" s="73" customFormat="1" ht="13.8">
      <c r="A55" s="87"/>
      <c r="B55" s="128"/>
      <c r="C55" s="128"/>
      <c r="D55" s="128"/>
      <c r="E55" s="128"/>
      <c r="F55" s="128"/>
      <c r="G55" s="128"/>
      <c r="H55" s="128"/>
      <c r="I55" s="128"/>
      <c r="J55" s="128"/>
      <c r="K55" s="87"/>
      <c r="M55" s="100"/>
      <c r="N55" s="100"/>
      <c r="O55" s="100"/>
      <c r="P55" s="100"/>
      <c r="Q55" s="100"/>
      <c r="R55" s="101"/>
      <c r="S55" s="101"/>
      <c r="T55" s="97"/>
      <c r="U55" s="97"/>
      <c r="V55" s="97"/>
      <c r="W55" s="97"/>
      <c r="X55" s="97"/>
      <c r="Y55" s="97"/>
    </row>
    <row r="56" spans="1:25" s="73" customFormat="1" ht="13.8">
      <c r="A56" s="87"/>
      <c r="B56" s="128"/>
      <c r="C56" s="128"/>
      <c r="D56" s="128"/>
      <c r="E56" s="128"/>
      <c r="F56" s="128"/>
      <c r="G56" s="128"/>
      <c r="H56" s="128"/>
      <c r="I56" s="128"/>
      <c r="J56" s="128"/>
      <c r="K56" s="87"/>
      <c r="M56" s="100"/>
      <c r="N56" s="100"/>
      <c r="O56" s="100"/>
      <c r="P56" s="100"/>
      <c r="Q56" s="100"/>
      <c r="R56" s="101"/>
      <c r="S56" s="101"/>
      <c r="T56" s="97"/>
      <c r="U56" s="97"/>
      <c r="V56" s="97"/>
      <c r="W56" s="97"/>
      <c r="X56" s="97"/>
      <c r="Y56" s="97"/>
    </row>
    <row r="57" spans="1:25" s="73" customFormat="1" ht="13.8">
      <c r="A57" s="87"/>
      <c r="B57" s="87"/>
      <c r="C57" s="87"/>
      <c r="D57" s="87"/>
      <c r="F57" s="124"/>
      <c r="G57" s="87"/>
      <c r="H57" s="87"/>
      <c r="I57" s="87"/>
      <c r="J57" s="87"/>
      <c r="K57" s="87"/>
      <c r="M57" s="100"/>
      <c r="N57" s="100"/>
      <c r="O57" s="100"/>
      <c r="P57" s="100"/>
      <c r="Q57" s="100"/>
      <c r="R57" s="101"/>
      <c r="S57" s="101"/>
      <c r="T57" s="97"/>
      <c r="U57" s="97"/>
      <c r="V57" s="97"/>
      <c r="W57" s="97"/>
      <c r="X57" s="97"/>
      <c r="Y57" s="97"/>
    </row>
    <row r="58" spans="1:25" s="73" customFormat="1" ht="13.8">
      <c r="A58" s="87"/>
      <c r="B58" s="87"/>
      <c r="C58" s="87"/>
      <c r="D58" s="87"/>
      <c r="E58" s="87"/>
      <c r="F58" s="87"/>
      <c r="G58" s="87"/>
      <c r="H58" s="87"/>
      <c r="I58" s="87"/>
      <c r="J58" s="87"/>
      <c r="K58" s="87"/>
      <c r="M58" s="100"/>
      <c r="N58" s="100"/>
      <c r="O58" s="100"/>
      <c r="P58" s="100"/>
      <c r="Q58" s="100"/>
      <c r="R58" s="101"/>
      <c r="S58" s="101"/>
      <c r="T58" s="97"/>
      <c r="U58" s="97"/>
      <c r="V58" s="97"/>
      <c r="W58" s="97"/>
      <c r="X58" s="97"/>
      <c r="Y58" s="97"/>
    </row>
    <row r="59" spans="1:25" s="73" customFormat="1" ht="13.8">
      <c r="K59" s="87"/>
      <c r="M59" s="100"/>
      <c r="N59" s="100"/>
      <c r="O59" s="100"/>
      <c r="P59" s="100"/>
      <c r="Q59" s="100"/>
      <c r="R59" s="101"/>
      <c r="S59" s="101"/>
      <c r="T59" s="97"/>
      <c r="U59" s="97"/>
      <c r="V59" s="97"/>
      <c r="W59" s="97"/>
      <c r="X59" s="97"/>
      <c r="Y59" s="97"/>
    </row>
    <row r="60" spans="1:25" s="73" customFormat="1" ht="13.8">
      <c r="K60" s="87"/>
      <c r="M60" s="100"/>
      <c r="N60" s="100"/>
      <c r="O60" s="100"/>
      <c r="P60" s="100"/>
      <c r="Q60" s="100"/>
      <c r="R60" s="101"/>
      <c r="S60" s="101"/>
      <c r="T60" s="97"/>
      <c r="U60" s="97"/>
      <c r="V60" s="97"/>
      <c r="W60" s="97"/>
      <c r="X60" s="97"/>
      <c r="Y60" s="97"/>
    </row>
    <row r="61" spans="1:25" s="73" customFormat="1" ht="13.8">
      <c r="A61" s="87"/>
      <c r="B61" s="87" t="s">
        <v>67</v>
      </c>
      <c r="C61" s="87"/>
      <c r="D61" s="87"/>
      <c r="E61" s="87"/>
      <c r="F61" s="87"/>
      <c r="G61" s="87"/>
      <c r="H61" s="87"/>
      <c r="I61" s="87"/>
      <c r="J61" s="87"/>
      <c r="K61" s="87"/>
      <c r="M61" s="100"/>
      <c r="N61" s="100"/>
      <c r="O61" s="100"/>
      <c r="P61" s="100"/>
      <c r="Q61" s="100"/>
      <c r="R61" s="101"/>
      <c r="S61" s="101"/>
      <c r="T61" s="97"/>
      <c r="U61" s="97"/>
      <c r="V61" s="97"/>
      <c r="W61" s="97"/>
      <c r="X61" s="97"/>
      <c r="Y61" s="97"/>
    </row>
    <row r="62" spans="1:25" s="73" customFormat="1" ht="13.8">
      <c r="A62" s="87"/>
      <c r="C62" s="87"/>
      <c r="D62" s="87"/>
      <c r="F62" s="125" t="s">
        <v>87</v>
      </c>
      <c r="G62" s="126"/>
      <c r="H62" s="87"/>
      <c r="I62" s="87"/>
      <c r="J62" s="87"/>
      <c r="K62" s="87"/>
      <c r="M62" s="100"/>
      <c r="N62" s="100"/>
      <c r="O62" s="100"/>
      <c r="P62" s="100"/>
      <c r="Q62" s="100"/>
      <c r="R62" s="101"/>
      <c r="S62" s="101"/>
      <c r="T62" s="97"/>
      <c r="U62" s="97"/>
      <c r="V62" s="97"/>
      <c r="W62" s="97"/>
      <c r="X62" s="97"/>
      <c r="Y62" s="97"/>
    </row>
    <row r="63" spans="1:25">
      <c r="A63" s="87"/>
      <c r="B63" s="87"/>
      <c r="C63" s="87"/>
      <c r="D63" s="87"/>
      <c r="E63" s="87"/>
      <c r="F63" s="87"/>
      <c r="G63" s="87"/>
      <c r="H63" s="87"/>
      <c r="I63" s="87"/>
      <c r="J63" s="87"/>
      <c r="K63" s="87"/>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2" r:id="rId3"/>
    <hyperlink ref="F25" r:id="rId4"/>
  </hyperlinks>
  <pageMargins left="0.47244094488188981" right="0.23622047244094491" top="0.31496062992125984" bottom="0.82677165354330717" header="0.31496062992125984" footer="0.47244094488188981"/>
  <pageSetup scale="99"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GD142"/>
  <sheetViews>
    <sheetView tabSelected="1" view="pageBreakPreview" zoomScale="70" zoomScaleNormal="100" zoomScaleSheetLayoutView="70" workbookViewId="0">
      <selection activeCell="G4" sqref="G4"/>
    </sheetView>
  </sheetViews>
  <sheetFormatPr defaultColWidth="9.109375" defaultRowHeight="13.8"/>
  <cols>
    <col min="1" max="11" width="9.109375" style="6" customWidth="1"/>
    <col min="12" max="12" width="5.44140625" style="1" customWidth="1"/>
    <col min="13" max="18" width="5" style="7" customWidth="1"/>
    <col min="19" max="20" width="5" style="53" customWidth="1"/>
    <col min="21" max="21" width="4.33203125" style="9" customWidth="1"/>
    <col min="22" max="23" width="9.109375" style="6"/>
    <col min="24" max="24" width="9.33203125" style="6" bestFit="1" customWidth="1"/>
    <col min="25" max="31" width="9.109375" style="6"/>
    <col min="32" max="32" width="9.88671875" style="6" customWidth="1"/>
    <col min="33" max="33" width="7.5546875" style="6" customWidth="1"/>
    <col min="34" max="35" width="10" style="6" customWidth="1"/>
    <col min="36" max="37" width="7.5546875" style="6" customWidth="1"/>
    <col min="38" max="51" width="9.33203125" style="6" customWidth="1"/>
    <col min="52" max="61" width="10.109375" style="6" customWidth="1"/>
    <col min="62" max="16384" width="9.109375" style="6"/>
  </cols>
  <sheetData>
    <row r="1" spans="1:186">
      <c r="A1" s="111"/>
      <c r="B1" s="112" t="s">
        <v>24</v>
      </c>
      <c r="C1" s="113" t="s">
        <v>21</v>
      </c>
      <c r="D1" s="111"/>
      <c r="E1" s="111"/>
      <c r="F1" s="112" t="s">
        <v>58</v>
      </c>
      <c r="G1" s="114">
        <v>1</v>
      </c>
      <c r="H1" s="111"/>
      <c r="I1" s="111"/>
      <c r="J1" s="111"/>
      <c r="K1" s="111"/>
      <c r="M1" s="2"/>
      <c r="N1" s="2"/>
      <c r="O1" s="2"/>
      <c r="P1" s="2"/>
      <c r="Q1" s="2"/>
      <c r="R1" s="2"/>
      <c r="S1" s="91"/>
      <c r="T1" s="89"/>
      <c r="U1" s="3"/>
      <c r="V1" s="4"/>
      <c r="W1" s="4"/>
      <c r="X1" s="4"/>
      <c r="Y1" s="4"/>
      <c r="Z1" s="4"/>
      <c r="AA1" s="4"/>
      <c r="AB1" s="4"/>
      <c r="AC1" s="4"/>
      <c r="AD1" s="4"/>
      <c r="AE1" s="4"/>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row>
    <row r="2" spans="1:186">
      <c r="A2" s="111"/>
      <c r="B2" s="112" t="s">
        <v>25</v>
      </c>
      <c r="C2" s="113" t="s">
        <v>9</v>
      </c>
      <c r="D2" s="111"/>
      <c r="E2" s="111"/>
      <c r="F2" s="112" t="s">
        <v>26</v>
      </c>
      <c r="G2" s="113" t="s">
        <v>79</v>
      </c>
      <c r="H2" s="111"/>
      <c r="I2" s="111"/>
      <c r="J2" s="111"/>
      <c r="K2" s="111"/>
      <c r="T2" s="90"/>
      <c r="U2" s="3"/>
      <c r="V2" s="4"/>
      <c r="W2" s="4"/>
      <c r="X2" s="4"/>
      <c r="Y2" s="4"/>
      <c r="Z2" s="4"/>
      <c r="AA2" s="4"/>
      <c r="AB2" s="4"/>
      <c r="AC2" s="4"/>
      <c r="AD2" s="4"/>
      <c r="AE2" s="4"/>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row>
    <row r="3" spans="1:186">
      <c r="A3" s="111"/>
      <c r="B3" s="112" t="s">
        <v>0</v>
      </c>
      <c r="C3" s="115" t="s">
        <v>81</v>
      </c>
      <c r="D3" s="111"/>
      <c r="E3" s="111"/>
      <c r="F3" s="112" t="s">
        <v>22</v>
      </c>
      <c r="G3" s="113" t="s">
        <v>92</v>
      </c>
      <c r="H3" s="111"/>
      <c r="I3" s="111"/>
      <c r="J3" s="111"/>
      <c r="K3" s="111"/>
      <c r="T3" s="90"/>
      <c r="U3" s="3"/>
      <c r="V3" s="4"/>
      <c r="W3" s="4"/>
      <c r="X3" s="4"/>
      <c r="Y3" s="4"/>
      <c r="Z3" s="4"/>
      <c r="AA3" s="4"/>
      <c r="AB3" s="4"/>
      <c r="AC3" s="4"/>
      <c r="AD3" s="4"/>
      <c r="AE3" s="4"/>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row>
    <row r="4" spans="1:186">
      <c r="A4" s="111"/>
      <c r="B4" s="112" t="s">
        <v>59</v>
      </c>
      <c r="C4" s="114"/>
      <c r="D4" s="111"/>
      <c r="E4" s="111"/>
      <c r="F4" s="112" t="s">
        <v>60</v>
      </c>
      <c r="G4" s="113" t="s">
        <v>83</v>
      </c>
      <c r="H4" s="111"/>
      <c r="I4" s="111"/>
      <c r="J4" s="111"/>
      <c r="K4" s="111"/>
      <c r="T4" s="90"/>
      <c r="U4" s="3"/>
      <c r="V4" s="4"/>
      <c r="W4" s="4"/>
      <c r="X4" s="4"/>
      <c r="Y4" s="4"/>
      <c r="Z4" s="4"/>
      <c r="AA4" s="4"/>
      <c r="AB4" s="4"/>
      <c r="AC4" s="4"/>
      <c r="AD4" s="4"/>
      <c r="AE4" s="4"/>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c r="EN4" s="5"/>
      <c r="EO4" s="5"/>
      <c r="EP4" s="5"/>
      <c r="EQ4" s="5"/>
      <c r="ER4" s="5"/>
      <c r="ES4" s="5"/>
      <c r="ET4" s="5"/>
      <c r="EU4" s="5"/>
      <c r="EV4" s="5"/>
      <c r="EW4" s="5"/>
      <c r="EX4" s="5"/>
      <c r="EY4" s="5"/>
      <c r="EZ4" s="5"/>
      <c r="FA4" s="5"/>
      <c r="FB4" s="5"/>
      <c r="FC4" s="5"/>
      <c r="FD4" s="5"/>
      <c r="FE4" s="5"/>
      <c r="FF4" s="5"/>
      <c r="FG4" s="5"/>
      <c r="FH4" s="5"/>
      <c r="FI4" s="5"/>
      <c r="FJ4" s="5"/>
      <c r="FK4" s="5"/>
      <c r="FL4" s="5"/>
      <c r="FM4" s="5"/>
      <c r="FN4" s="5"/>
      <c r="FO4" s="5"/>
      <c r="FP4" s="5"/>
    </row>
    <row r="5" spans="1:186" ht="13.5" customHeight="1">
      <c r="A5" s="111"/>
      <c r="B5" s="112" t="s">
        <v>62</v>
      </c>
      <c r="C5" s="114" t="s">
        <v>82</v>
      </c>
      <c r="D5" s="111"/>
      <c r="E5" s="112"/>
      <c r="F5" s="111"/>
      <c r="G5" s="111"/>
      <c r="H5" s="111"/>
      <c r="I5" s="111"/>
      <c r="J5" s="111"/>
      <c r="K5" s="111"/>
      <c r="T5" s="90"/>
      <c r="U5" s="3"/>
      <c r="V5" s="4"/>
      <c r="W5" s="4"/>
      <c r="X5" s="4"/>
      <c r="Y5" s="4"/>
      <c r="Z5" s="4"/>
      <c r="AA5" s="4"/>
      <c r="AB5" s="4"/>
      <c r="AC5" s="4"/>
      <c r="AD5" s="4"/>
      <c r="AE5" s="4"/>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c r="EN5" s="5"/>
      <c r="EO5" s="5"/>
      <c r="EP5" s="5"/>
      <c r="EQ5" s="5"/>
      <c r="ER5" s="5"/>
      <c r="ES5" s="5"/>
      <c r="ET5" s="5"/>
      <c r="EU5" s="5"/>
      <c r="EV5" s="5"/>
      <c r="EW5" s="5"/>
      <c r="EX5" s="5"/>
      <c r="EY5" s="5"/>
      <c r="EZ5" s="5"/>
      <c r="FA5" s="5"/>
      <c r="FB5" s="5"/>
      <c r="FC5" s="5"/>
      <c r="FD5" s="5"/>
      <c r="FE5" s="5"/>
      <c r="FF5" s="5"/>
      <c r="FG5" s="5"/>
      <c r="FH5" s="5"/>
      <c r="FI5" s="5"/>
      <c r="FJ5" s="5"/>
      <c r="FK5" s="5"/>
      <c r="FL5" s="5"/>
      <c r="FM5" s="5"/>
      <c r="FN5" s="5"/>
      <c r="FO5" s="5"/>
      <c r="FP5" s="5"/>
    </row>
    <row r="6" spans="1:186" ht="13.5" customHeight="1">
      <c r="A6" s="111"/>
      <c r="B6" s="111" t="s">
        <v>27</v>
      </c>
      <c r="C6" s="116"/>
      <c r="D6" s="111"/>
      <c r="E6" s="111"/>
      <c r="F6" s="111"/>
      <c r="G6" s="111"/>
      <c r="H6" s="111"/>
      <c r="I6" s="111"/>
      <c r="J6" s="111"/>
      <c r="K6" s="111"/>
      <c r="T6" s="90"/>
      <c r="U6" s="68"/>
      <c r="V6" s="4"/>
      <c r="W6" s="4"/>
      <c r="X6" s="4"/>
      <c r="Y6" s="4"/>
      <c r="Z6" s="4"/>
      <c r="AA6" s="4"/>
      <c r="AB6" s="4"/>
      <c r="AC6" s="4"/>
      <c r="AD6" s="4"/>
      <c r="AE6" s="4"/>
      <c r="AF6" s="5"/>
      <c r="AG6" s="5"/>
      <c r="AH6" s="5"/>
      <c r="AI6" s="5"/>
      <c r="AJ6" s="5"/>
      <c r="AK6" s="5"/>
      <c r="AL6" s="5"/>
      <c r="AM6" s="5"/>
      <c r="AN6" s="5"/>
      <c r="AO6" s="5"/>
      <c r="AP6" s="5"/>
      <c r="AQ6" s="5"/>
      <c r="AR6" s="5"/>
      <c r="AS6" s="5"/>
      <c r="AT6" s="5"/>
      <c r="AU6" s="5"/>
      <c r="AV6" s="5"/>
      <c r="AW6" s="5"/>
      <c r="AX6" s="5"/>
      <c r="AY6" s="5"/>
      <c r="AZ6" s="5"/>
      <c r="BA6" s="5"/>
      <c r="BB6" s="5"/>
      <c r="BC6" s="5"/>
      <c r="BD6" s="5"/>
      <c r="BE6" s="5"/>
      <c r="BF6" s="5"/>
      <c r="BG6" s="5"/>
      <c r="BH6" s="5"/>
      <c r="BI6" s="5"/>
      <c r="BJ6" s="5"/>
      <c r="BK6" s="5"/>
      <c r="BL6" s="5"/>
      <c r="BM6" s="5"/>
      <c r="BN6" s="5"/>
      <c r="BO6" s="5"/>
      <c r="BP6" s="5"/>
      <c r="BQ6" s="5"/>
      <c r="BR6" s="5"/>
      <c r="BS6" s="5"/>
      <c r="BT6" s="5"/>
      <c r="BU6" s="5"/>
      <c r="BV6" s="5"/>
      <c r="BW6" s="5"/>
      <c r="BX6" s="5"/>
      <c r="BY6" s="5"/>
      <c r="BZ6" s="5"/>
      <c r="CA6" s="5"/>
      <c r="CB6" s="5"/>
      <c r="CC6" s="5"/>
      <c r="CD6" s="5"/>
      <c r="CE6" s="5"/>
      <c r="CF6" s="5"/>
      <c r="CG6" s="5"/>
      <c r="CH6" s="5"/>
      <c r="CI6" s="5"/>
      <c r="CJ6" s="5"/>
      <c r="CK6" s="5"/>
      <c r="CL6" s="5"/>
      <c r="CM6" s="5"/>
      <c r="CN6" s="5"/>
      <c r="CO6" s="5"/>
      <c r="CP6" s="5"/>
      <c r="CQ6" s="5"/>
      <c r="CR6" s="5"/>
      <c r="CS6" s="5"/>
      <c r="CT6" s="5"/>
      <c r="CU6" s="5"/>
      <c r="CV6" s="5"/>
      <c r="CW6" s="5"/>
      <c r="CX6" s="5"/>
      <c r="CY6" s="5"/>
      <c r="CZ6" s="5"/>
      <c r="DA6" s="5"/>
      <c r="DB6" s="5"/>
      <c r="DC6" s="5"/>
      <c r="DD6" s="5"/>
      <c r="DE6" s="5"/>
      <c r="DF6" s="5"/>
      <c r="DG6" s="5"/>
      <c r="DH6" s="5"/>
      <c r="DI6" s="5"/>
      <c r="DJ6" s="5"/>
      <c r="DK6" s="5"/>
      <c r="DL6" s="5"/>
      <c r="DM6" s="5"/>
      <c r="DN6" s="5"/>
      <c r="DO6" s="5"/>
      <c r="DP6" s="5"/>
      <c r="DQ6" s="5"/>
      <c r="DR6" s="5"/>
      <c r="DS6" s="5"/>
      <c r="DT6" s="5"/>
      <c r="DU6" s="5"/>
      <c r="DV6" s="5"/>
      <c r="DW6" s="5"/>
      <c r="DX6" s="5"/>
      <c r="DY6" s="5"/>
      <c r="DZ6" s="5"/>
      <c r="EA6" s="5"/>
      <c r="EB6" s="5"/>
      <c r="EC6" s="5"/>
      <c r="ED6" s="5"/>
      <c r="EE6" s="5"/>
      <c r="EF6" s="5"/>
      <c r="EG6" s="5"/>
      <c r="EH6" s="5"/>
      <c r="EI6" s="5"/>
      <c r="EJ6" s="5"/>
      <c r="EK6" s="5"/>
      <c r="EL6" s="5"/>
      <c r="EM6" s="5"/>
      <c r="EN6" s="5"/>
      <c r="EO6" s="5"/>
      <c r="EP6" s="5"/>
      <c r="EQ6" s="5"/>
      <c r="ER6" s="5"/>
      <c r="ES6" s="5"/>
      <c r="ET6" s="5"/>
      <c r="EU6" s="5"/>
      <c r="EV6" s="5"/>
      <c r="EW6" s="5"/>
      <c r="EX6" s="5"/>
      <c r="EY6" s="5"/>
      <c r="EZ6" s="5"/>
      <c r="FA6" s="5"/>
      <c r="FB6" s="5"/>
      <c r="FC6" s="5"/>
      <c r="FD6" s="5"/>
      <c r="FE6" s="5"/>
      <c r="FF6" s="5"/>
      <c r="FG6" s="5"/>
      <c r="FH6" s="5"/>
      <c r="FI6" s="5"/>
      <c r="FJ6" s="5"/>
      <c r="FK6" s="5"/>
      <c r="FL6" s="5"/>
      <c r="FM6" s="5"/>
      <c r="FN6" s="5"/>
      <c r="FO6" s="5"/>
      <c r="FP6" s="5"/>
    </row>
    <row r="7" spans="1:186">
      <c r="A7" s="111"/>
      <c r="B7" s="111"/>
      <c r="C7" s="111"/>
      <c r="D7" s="111"/>
      <c r="E7" s="111"/>
      <c r="F7" s="111"/>
      <c r="G7" s="111"/>
      <c r="H7" s="111"/>
      <c r="I7" s="111"/>
      <c r="J7" s="111"/>
      <c r="K7" s="111"/>
      <c r="T7" s="90"/>
      <c r="U7" s="3"/>
      <c r="V7" s="4"/>
      <c r="W7" s="4"/>
      <c r="X7" s="4"/>
      <c r="Y7" s="4"/>
      <c r="Z7" s="4"/>
      <c r="AA7" s="4"/>
      <c r="AB7" s="4"/>
      <c r="AC7" s="4"/>
      <c r="AD7" s="4"/>
      <c r="AE7" s="4"/>
      <c r="AF7" s="5"/>
      <c r="AG7" s="5"/>
      <c r="AH7" s="5"/>
      <c r="AI7" s="5"/>
      <c r="AJ7" s="5"/>
      <c r="AK7" s="5"/>
      <c r="AL7" s="5"/>
      <c r="AM7" s="5"/>
      <c r="AN7" s="5"/>
      <c r="AO7" s="5"/>
      <c r="AP7" s="5"/>
      <c r="AQ7" s="5"/>
      <c r="AR7" s="5"/>
      <c r="AS7" s="5"/>
      <c r="AT7" s="5"/>
      <c r="AU7" s="5"/>
      <c r="AV7" s="5"/>
      <c r="AW7" s="5"/>
      <c r="AX7" s="5"/>
      <c r="AY7" s="5"/>
      <c r="AZ7" s="5"/>
      <c r="BA7" s="5"/>
      <c r="BB7" s="5"/>
      <c r="BC7" s="5"/>
      <c r="BD7" s="5"/>
      <c r="BE7" s="5"/>
      <c r="BF7" s="5"/>
      <c r="BG7" s="5"/>
      <c r="BH7" s="5"/>
      <c r="BI7" s="5"/>
      <c r="BJ7" s="5"/>
      <c r="BK7" s="5"/>
      <c r="BL7" s="5"/>
      <c r="BM7" s="5"/>
      <c r="BN7" s="5"/>
      <c r="BO7" s="5"/>
      <c r="BP7" s="5"/>
      <c r="BQ7" s="5"/>
      <c r="BR7" s="5"/>
      <c r="BS7" s="5"/>
      <c r="BT7" s="5"/>
      <c r="BU7" s="5"/>
      <c r="BV7" s="5"/>
      <c r="BW7" s="5"/>
      <c r="BX7" s="5"/>
      <c r="BY7" s="5"/>
      <c r="BZ7" s="5"/>
      <c r="CA7" s="5"/>
      <c r="CB7" s="5"/>
      <c r="CC7" s="5"/>
      <c r="CD7" s="5"/>
      <c r="CE7" s="5"/>
      <c r="CF7" s="5"/>
      <c r="CG7" s="5"/>
      <c r="CH7" s="5"/>
      <c r="CI7" s="5"/>
      <c r="CJ7" s="5"/>
      <c r="CK7" s="5"/>
      <c r="CL7" s="5"/>
      <c r="CM7" s="5"/>
      <c r="CN7" s="5"/>
      <c r="CO7" s="5"/>
      <c r="CP7" s="5"/>
      <c r="CQ7" s="5"/>
      <c r="CR7" s="5"/>
      <c r="CS7" s="5"/>
      <c r="CT7" s="5"/>
      <c r="CU7" s="5"/>
      <c r="CV7" s="5"/>
      <c r="CW7" s="5"/>
      <c r="CX7" s="5"/>
      <c r="CY7" s="5"/>
      <c r="CZ7" s="5"/>
      <c r="DA7" s="5"/>
      <c r="DB7" s="5"/>
      <c r="DC7" s="5"/>
      <c r="DD7" s="5"/>
      <c r="DE7" s="5"/>
      <c r="DF7" s="5"/>
      <c r="DG7" s="5"/>
      <c r="DH7" s="5"/>
      <c r="DI7" s="5"/>
      <c r="DJ7" s="5"/>
      <c r="DK7" s="5"/>
      <c r="DL7" s="5"/>
      <c r="DM7" s="5"/>
      <c r="DN7" s="5"/>
      <c r="DO7" s="5"/>
      <c r="DP7" s="5"/>
      <c r="DQ7" s="5"/>
      <c r="DR7" s="5"/>
      <c r="DS7" s="5"/>
      <c r="DT7" s="5"/>
      <c r="DU7" s="5"/>
      <c r="DV7" s="5"/>
      <c r="DW7" s="5"/>
      <c r="DX7" s="5"/>
      <c r="DY7" s="5"/>
      <c r="DZ7" s="5"/>
      <c r="EA7" s="5"/>
      <c r="EB7" s="5"/>
      <c r="EC7" s="5"/>
      <c r="ED7" s="5"/>
      <c r="EE7" s="5"/>
      <c r="EF7" s="5"/>
      <c r="EG7" s="5"/>
      <c r="EH7" s="5"/>
      <c r="EI7" s="5"/>
      <c r="EJ7" s="5"/>
      <c r="EK7" s="5"/>
      <c r="EL7" s="5"/>
      <c r="EM7" s="5"/>
      <c r="EN7" s="5"/>
      <c r="EO7" s="5"/>
      <c r="EP7" s="5"/>
      <c r="EQ7" s="5"/>
      <c r="ER7" s="5"/>
      <c r="ES7" s="5"/>
      <c r="ET7" s="5"/>
      <c r="EU7" s="5"/>
      <c r="EV7" s="5"/>
      <c r="EW7" s="5"/>
      <c r="EX7" s="5"/>
      <c r="EY7" s="5"/>
      <c r="EZ7" s="5"/>
      <c r="FA7" s="5"/>
      <c r="FB7" s="5"/>
      <c r="FC7" s="5"/>
      <c r="FD7" s="5"/>
      <c r="FE7" s="5"/>
      <c r="FF7" s="5"/>
      <c r="FG7" s="5"/>
      <c r="FH7" s="5"/>
      <c r="FI7" s="5"/>
      <c r="FJ7" s="5"/>
      <c r="FK7" s="5"/>
      <c r="FL7" s="5"/>
      <c r="FM7" s="5"/>
      <c r="FN7" s="5"/>
      <c r="FO7" s="5"/>
      <c r="FP7" s="5"/>
    </row>
    <row r="8" spans="1:186">
      <c r="A8" s="78"/>
      <c r="B8" s="73"/>
      <c r="C8" s="73"/>
      <c r="D8" s="73"/>
      <c r="E8" s="107" t="s">
        <v>24</v>
      </c>
      <c r="F8" s="110" t="str">
        <f>$C$1</f>
        <v>R. Abbott</v>
      </c>
      <c r="G8" s="106"/>
      <c r="H8" s="108"/>
      <c r="I8" s="107" t="s">
        <v>28</v>
      </c>
      <c r="J8" s="117" t="str">
        <f>$G$2</f>
        <v>AA-SM-000-003</v>
      </c>
      <c r="K8" s="118"/>
      <c r="L8" s="119"/>
      <c r="M8" s="120"/>
      <c r="N8" s="120"/>
      <c r="T8" s="90"/>
      <c r="U8" s="3"/>
      <c r="V8" s="4"/>
      <c r="W8" s="4"/>
      <c r="X8" s="4"/>
      <c r="Y8" s="4"/>
      <c r="Z8" s="4"/>
      <c r="AA8" s="4"/>
      <c r="AB8" s="4"/>
      <c r="AC8" s="4"/>
      <c r="AD8" s="4"/>
      <c r="AE8" s="10"/>
      <c r="AF8" s="5"/>
      <c r="AG8" s="5"/>
      <c r="AH8" s="5"/>
      <c r="AI8" s="5"/>
      <c r="AJ8" s="5"/>
      <c r="AK8" s="5"/>
      <c r="AL8" s="5"/>
      <c r="AM8" s="5"/>
      <c r="AN8" s="5"/>
      <c r="AO8" s="5"/>
      <c r="AP8" s="5"/>
      <c r="AQ8" s="5"/>
      <c r="AR8" s="5"/>
      <c r="AS8" s="5"/>
      <c r="AT8" s="5"/>
      <c r="AU8" s="5"/>
      <c r="AV8" s="5"/>
      <c r="AW8" s="5"/>
      <c r="AX8" s="5"/>
      <c r="AY8" s="5"/>
      <c r="AZ8" s="5"/>
      <c r="BA8" s="5"/>
      <c r="BB8" s="5"/>
      <c r="BC8" s="5"/>
      <c r="BD8" s="5"/>
      <c r="BE8" s="5"/>
      <c r="BF8" s="5"/>
      <c r="BG8" s="5"/>
      <c r="BH8" s="5"/>
      <c r="BI8" s="5"/>
      <c r="BJ8" s="5"/>
      <c r="BK8" s="5"/>
      <c r="BL8" s="5"/>
      <c r="BM8" s="5"/>
      <c r="BN8" s="5"/>
      <c r="BO8" s="5"/>
      <c r="BP8" s="5"/>
      <c r="BQ8" s="5"/>
      <c r="BR8" s="5"/>
      <c r="BS8" s="5"/>
      <c r="BT8" s="5"/>
      <c r="BU8" s="5"/>
      <c r="BV8" s="5"/>
      <c r="BW8" s="5"/>
      <c r="BX8" s="5"/>
      <c r="BY8" s="5"/>
      <c r="BZ8" s="5"/>
      <c r="CA8" s="5"/>
      <c r="CB8" s="5"/>
      <c r="CC8" s="5"/>
      <c r="CD8" s="5"/>
      <c r="CE8" s="5"/>
      <c r="CF8" s="5"/>
      <c r="CG8" s="5"/>
      <c r="CH8" s="5"/>
      <c r="CI8" s="5"/>
      <c r="CJ8" s="5"/>
      <c r="CK8" s="5"/>
      <c r="CL8" s="5"/>
      <c r="CM8" s="5"/>
      <c r="CN8" s="5"/>
      <c r="CO8" s="5"/>
      <c r="CP8" s="5"/>
      <c r="CQ8" s="5"/>
      <c r="CR8" s="5"/>
      <c r="CS8" s="5"/>
      <c r="CT8" s="5"/>
      <c r="CU8" s="5"/>
      <c r="CV8" s="5"/>
      <c r="CW8" s="5"/>
      <c r="CX8" s="5"/>
      <c r="CY8" s="5"/>
      <c r="CZ8" s="5"/>
      <c r="DA8" s="5"/>
      <c r="DB8" s="5"/>
      <c r="DC8" s="5"/>
      <c r="DD8" s="5"/>
      <c r="DE8" s="5"/>
      <c r="DF8" s="5"/>
      <c r="DG8" s="5"/>
      <c r="DH8" s="5"/>
      <c r="DI8" s="5"/>
      <c r="DJ8" s="5"/>
      <c r="DK8" s="5"/>
      <c r="DL8" s="5"/>
      <c r="DM8" s="5"/>
      <c r="DN8" s="5"/>
      <c r="DO8" s="5"/>
      <c r="DP8" s="5"/>
      <c r="DQ8" s="5"/>
      <c r="DR8" s="5"/>
      <c r="DS8" s="5"/>
      <c r="DT8" s="5"/>
      <c r="DU8" s="5"/>
      <c r="DV8" s="5"/>
      <c r="DW8" s="5"/>
      <c r="DX8" s="5"/>
      <c r="DY8" s="5"/>
      <c r="DZ8" s="5"/>
      <c r="EA8" s="5"/>
      <c r="EB8" s="5"/>
      <c r="EC8" s="5"/>
      <c r="ED8" s="5"/>
      <c r="EE8" s="5"/>
      <c r="EF8" s="5"/>
      <c r="EG8" s="5"/>
      <c r="EH8" s="5"/>
      <c r="EI8" s="5"/>
      <c r="EJ8" s="5"/>
      <c r="EK8" s="5"/>
      <c r="EL8" s="5"/>
      <c r="EM8" s="5"/>
      <c r="EN8" s="5"/>
      <c r="EO8" s="5"/>
      <c r="EP8" s="5"/>
      <c r="EQ8" s="5"/>
      <c r="ER8" s="5"/>
      <c r="ES8" s="5"/>
      <c r="ET8" s="5"/>
      <c r="EU8" s="5"/>
      <c r="EV8" s="5"/>
      <c r="EW8" s="5"/>
      <c r="EX8" s="5"/>
      <c r="EY8" s="5"/>
      <c r="EZ8" s="5"/>
      <c r="FA8" s="5"/>
      <c r="FB8" s="5"/>
      <c r="FC8" s="5"/>
      <c r="FD8" s="5"/>
      <c r="FE8" s="5"/>
      <c r="FF8" s="5"/>
      <c r="FG8" s="5"/>
      <c r="FH8" s="5"/>
      <c r="FI8" s="5"/>
      <c r="FJ8" s="5"/>
      <c r="FK8" s="5"/>
      <c r="FL8" s="5"/>
      <c r="FM8" s="5"/>
      <c r="FN8" s="5"/>
      <c r="FO8" s="5"/>
      <c r="FP8" s="5"/>
    </row>
    <row r="9" spans="1:186" s="11" customFormat="1">
      <c r="A9" s="73"/>
      <c r="B9" s="73"/>
      <c r="C9" s="73"/>
      <c r="D9" s="73"/>
      <c r="E9" s="107" t="s">
        <v>25</v>
      </c>
      <c r="F9" s="108" t="str">
        <f>$C$2</f>
        <v xml:space="preserve"> </v>
      </c>
      <c r="G9" s="106"/>
      <c r="H9" s="108"/>
      <c r="I9" s="107" t="s">
        <v>29</v>
      </c>
      <c r="J9" s="118" t="str">
        <f>$G$3</f>
        <v>A</v>
      </c>
      <c r="K9" s="118"/>
      <c r="L9" s="119"/>
      <c r="M9" s="120">
        <v>1</v>
      </c>
      <c r="N9" s="120"/>
      <c r="O9" s="7"/>
      <c r="P9" s="7"/>
      <c r="Q9" s="7"/>
      <c r="R9" s="7"/>
      <c r="S9" s="92"/>
      <c r="T9" s="90"/>
      <c r="U9" s="3"/>
      <c r="V9" s="4"/>
      <c r="W9" s="4"/>
      <c r="X9" s="4"/>
      <c r="Y9" s="4"/>
      <c r="Z9" s="4"/>
      <c r="AA9" s="4"/>
      <c r="AB9" s="4"/>
      <c r="AC9" s="4"/>
      <c r="AD9" s="4"/>
      <c r="AE9" s="4"/>
      <c r="AF9" s="5"/>
      <c r="AG9" s="5"/>
      <c r="AH9" s="5"/>
      <c r="AI9" s="5"/>
      <c r="AJ9" s="5"/>
      <c r="AK9" s="5"/>
      <c r="AL9" s="5"/>
      <c r="AM9" s="5"/>
      <c r="AN9" s="5"/>
      <c r="AO9" s="5"/>
      <c r="AP9" s="5"/>
      <c r="AQ9" s="5"/>
      <c r="AR9" s="5"/>
      <c r="AS9" s="5"/>
      <c r="AT9" s="5"/>
      <c r="AU9" s="5"/>
      <c r="AV9" s="5"/>
      <c r="AW9" s="5"/>
      <c r="AX9" s="5"/>
      <c r="AY9" s="5"/>
      <c r="AZ9" s="5"/>
      <c r="BA9" s="5"/>
      <c r="BB9" s="5"/>
      <c r="BC9" s="5"/>
      <c r="BD9" s="5"/>
      <c r="BE9" s="5"/>
      <c r="BF9" s="5"/>
      <c r="BG9" s="5"/>
      <c r="BH9" s="5"/>
      <c r="BI9" s="5"/>
      <c r="BJ9" s="5"/>
      <c r="BK9" s="5"/>
      <c r="BL9" s="5"/>
      <c r="BM9" s="5"/>
      <c r="BN9" s="5"/>
      <c r="BO9" s="5"/>
      <c r="BP9" s="5"/>
      <c r="BQ9" s="5"/>
      <c r="BR9" s="5"/>
      <c r="BS9" s="5"/>
      <c r="BT9" s="5"/>
      <c r="BU9" s="5"/>
      <c r="BV9" s="5"/>
      <c r="BW9" s="5"/>
      <c r="BX9" s="5"/>
      <c r="BY9" s="5"/>
      <c r="BZ9" s="5"/>
      <c r="CA9" s="5"/>
      <c r="CB9" s="5"/>
      <c r="CC9" s="5"/>
      <c r="CD9" s="5"/>
      <c r="CE9" s="5"/>
      <c r="CF9" s="5"/>
      <c r="CG9" s="5"/>
      <c r="CH9" s="5"/>
      <c r="CI9" s="5"/>
      <c r="CJ9" s="5"/>
      <c r="CK9" s="5"/>
      <c r="CL9" s="5"/>
      <c r="CM9" s="5"/>
      <c r="CN9" s="5"/>
      <c r="CO9" s="5"/>
      <c r="CP9" s="5"/>
      <c r="CQ9" s="5"/>
      <c r="CR9" s="5"/>
      <c r="CS9" s="5"/>
      <c r="CT9" s="5"/>
      <c r="CU9" s="5"/>
      <c r="CV9" s="5"/>
      <c r="CW9" s="5"/>
      <c r="CX9" s="5"/>
      <c r="CY9" s="5"/>
      <c r="CZ9" s="5"/>
      <c r="DA9" s="5"/>
      <c r="DB9" s="5"/>
      <c r="DC9" s="5"/>
      <c r="DD9" s="5"/>
      <c r="DE9" s="5"/>
      <c r="DF9" s="5"/>
      <c r="DG9" s="5"/>
      <c r="DH9" s="5"/>
      <c r="DI9" s="5"/>
      <c r="DJ9" s="5"/>
      <c r="DK9" s="5"/>
      <c r="DL9" s="5"/>
      <c r="DM9" s="5"/>
      <c r="DN9" s="5"/>
      <c r="DO9" s="5"/>
      <c r="DP9" s="5"/>
      <c r="DQ9" s="5"/>
      <c r="DR9" s="5"/>
      <c r="DS9" s="5"/>
      <c r="DT9" s="5"/>
      <c r="DU9" s="5"/>
      <c r="DV9" s="5"/>
      <c r="DW9" s="5"/>
      <c r="DX9" s="5"/>
      <c r="DY9" s="5"/>
      <c r="DZ9" s="5"/>
      <c r="EA9" s="5"/>
      <c r="EB9" s="5"/>
      <c r="EC9" s="5"/>
      <c r="ED9" s="5"/>
      <c r="EE9" s="5"/>
      <c r="EF9" s="5"/>
      <c r="EG9" s="5"/>
      <c r="EH9" s="5"/>
      <c r="EI9" s="5"/>
      <c r="EJ9" s="5"/>
      <c r="EK9" s="5"/>
      <c r="EL9" s="5"/>
      <c r="EM9" s="5"/>
      <c r="EN9" s="5"/>
      <c r="EO9" s="5"/>
      <c r="EP9" s="5"/>
      <c r="EQ9" s="5"/>
      <c r="ER9" s="5"/>
      <c r="ES9" s="5"/>
      <c r="ET9" s="5"/>
      <c r="EU9" s="5"/>
      <c r="EV9" s="5"/>
      <c r="EW9" s="5"/>
      <c r="EX9" s="5"/>
      <c r="EY9" s="5"/>
      <c r="EZ9" s="5"/>
      <c r="FA9" s="5"/>
      <c r="FB9" s="5"/>
      <c r="FC9" s="5"/>
      <c r="FD9" s="5"/>
      <c r="FE9" s="5"/>
      <c r="FF9" s="5"/>
      <c r="FG9" s="5"/>
      <c r="FH9" s="5"/>
      <c r="FI9" s="5"/>
      <c r="FJ9" s="5"/>
      <c r="FK9" s="5"/>
      <c r="FL9" s="5"/>
      <c r="FM9" s="5"/>
      <c r="FN9" s="5"/>
      <c r="FO9" s="5"/>
      <c r="FP9" s="5"/>
    </row>
    <row r="10" spans="1:186">
      <c r="A10" s="73"/>
      <c r="B10" s="73"/>
      <c r="C10" s="73"/>
      <c r="D10" s="73"/>
      <c r="E10" s="107" t="s">
        <v>0</v>
      </c>
      <c r="F10" s="108" t="str">
        <f>$C$3</f>
        <v>20/10/2013</v>
      </c>
      <c r="G10" s="106"/>
      <c r="H10" s="108"/>
      <c r="I10" s="107" t="s">
        <v>30</v>
      </c>
      <c r="J10" s="110" t="str">
        <f>L10&amp;" of "&amp;$G$1</f>
        <v>1 of 1</v>
      </c>
      <c r="K10" s="108"/>
      <c r="L10" s="119">
        <f>SUM($M$1:M9)</f>
        <v>1</v>
      </c>
      <c r="M10" s="120"/>
      <c r="N10" s="120"/>
      <c r="T10" s="90"/>
      <c r="U10" s="3"/>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row>
    <row r="11" spans="1:186">
      <c r="A11" s="1"/>
      <c r="B11" s="1"/>
      <c r="C11" s="1"/>
      <c r="D11" s="1"/>
      <c r="E11" s="107" t="s">
        <v>80</v>
      </c>
      <c r="F11" s="108" t="str">
        <f>$C$5</f>
        <v>STANDARD SPREADSHEET METHOD</v>
      </c>
      <c r="G11" s="106"/>
      <c r="H11" s="106"/>
      <c r="I11" s="109"/>
      <c r="J11" s="110"/>
      <c r="K11" s="106"/>
      <c r="L11" s="106"/>
      <c r="M11" s="120"/>
      <c r="N11" s="120"/>
      <c r="S11" s="59"/>
      <c r="T11" s="59"/>
    </row>
    <row r="12" spans="1:186">
      <c r="A12" s="13"/>
      <c r="B12" s="60" t="str">
        <f>G4</f>
        <v>ALUMINUM MATERIAL DATA - NO DATA NO CURVES</v>
      </c>
      <c r="C12" s="14"/>
      <c r="D12" s="14"/>
      <c r="E12" s="14"/>
      <c r="F12" s="14"/>
      <c r="G12" s="14"/>
      <c r="H12" s="14"/>
      <c r="I12" s="14"/>
      <c r="J12" s="14"/>
      <c r="K12" s="14"/>
      <c r="S12" s="59"/>
      <c r="T12" s="59"/>
    </row>
    <row r="13" spans="1:186">
      <c r="A13" s="1"/>
      <c r="B13" s="132" t="s">
        <v>88</v>
      </c>
      <c r="C13" s="132"/>
      <c r="D13" s="132"/>
      <c r="E13" s="132"/>
      <c r="F13" s="132"/>
      <c r="G13" s="132"/>
      <c r="H13" s="132"/>
      <c r="I13" s="132"/>
      <c r="J13" s="132"/>
      <c r="K13" s="132"/>
      <c r="S13" s="59"/>
      <c r="T13" s="59"/>
    </row>
    <row r="14" spans="1:186">
      <c r="A14" s="13"/>
      <c r="B14" s="132" t="s">
        <v>89</v>
      </c>
      <c r="C14" s="132"/>
      <c r="D14" s="14" t="s">
        <v>90</v>
      </c>
      <c r="E14" s="14"/>
      <c r="F14" s="14"/>
      <c r="G14" s="14"/>
      <c r="H14" s="14"/>
      <c r="I14" s="14"/>
      <c r="J14" s="14"/>
      <c r="K14" s="14"/>
      <c r="S14" s="59"/>
      <c r="T14" s="59"/>
    </row>
    <row r="15" spans="1:186">
      <c r="A15" s="14"/>
      <c r="B15" s="121" t="s">
        <v>91</v>
      </c>
      <c r="C15" s="14"/>
      <c r="D15" s="16"/>
      <c r="E15" s="16"/>
      <c r="F15" s="16"/>
      <c r="G15" s="16"/>
      <c r="H15" s="16"/>
      <c r="I15" s="16"/>
      <c r="J15" s="16"/>
      <c r="K15" s="16"/>
      <c r="S15" s="59"/>
      <c r="T15" s="59"/>
      <c r="V15" s="18"/>
      <c r="W15" s="19"/>
    </row>
    <row r="16" spans="1:186">
      <c r="A16" s="14"/>
      <c r="B16" s="130" t="s">
        <v>57</v>
      </c>
      <c r="C16" s="130"/>
      <c r="D16" s="130"/>
      <c r="E16" s="130"/>
      <c r="F16" s="130"/>
      <c r="G16" s="130"/>
      <c r="H16" s="130"/>
      <c r="I16" s="130"/>
      <c r="J16" s="130"/>
      <c r="K16" s="16"/>
      <c r="S16" s="59"/>
      <c r="T16" s="59"/>
      <c r="U16" s="14"/>
      <c r="V16" s="14"/>
      <c r="W16" s="14"/>
      <c r="X16" s="14"/>
      <c r="Y16" s="14"/>
      <c r="Z16" s="35"/>
      <c r="AA16" s="35"/>
      <c r="AB16" s="35"/>
      <c r="AC16" s="35"/>
      <c r="AD16" s="35"/>
      <c r="AE16" s="35"/>
      <c r="AF16" s="35"/>
      <c r="AG16" s="35"/>
      <c r="AH16" s="35"/>
      <c r="AI16" s="35"/>
      <c r="AJ16" s="35"/>
      <c r="AK16" s="35"/>
      <c r="AL16" s="35"/>
      <c r="AM16" s="35"/>
      <c r="AN16" s="35"/>
      <c r="AO16" s="35"/>
      <c r="AP16" s="35"/>
      <c r="AQ16" s="35"/>
      <c r="AR16" s="35"/>
      <c r="AS16" s="35"/>
      <c r="AT16" s="35"/>
      <c r="AU16" s="35"/>
      <c r="AV16" s="35"/>
      <c r="AW16" s="35"/>
      <c r="AX16" s="35"/>
      <c r="AY16" s="35"/>
      <c r="AZ16" s="35"/>
      <c r="BA16" s="35"/>
      <c r="BB16" s="14"/>
      <c r="BC16" s="14"/>
      <c r="BD16" s="14"/>
      <c r="BE16" s="14"/>
      <c r="BF16" s="14"/>
      <c r="BG16" s="14"/>
      <c r="BH16" s="14"/>
      <c r="BI16" s="14"/>
      <c r="BJ16" s="14"/>
      <c r="BK16" s="14"/>
      <c r="BL16" s="14"/>
      <c r="BM16" s="14"/>
      <c r="BN16" s="14"/>
      <c r="BO16" s="14"/>
      <c r="BP16" s="14"/>
      <c r="BQ16" s="14"/>
      <c r="BR16" s="14"/>
      <c r="BS16" s="14"/>
      <c r="BT16" s="14"/>
      <c r="BU16" s="14"/>
      <c r="BV16" s="14"/>
      <c r="BW16" s="14"/>
      <c r="BX16" s="9"/>
      <c r="BY16" s="9"/>
      <c r="BZ16" s="9"/>
      <c r="CA16" s="9"/>
      <c r="CB16" s="9"/>
      <c r="CC16" s="9"/>
      <c r="CD16" s="9"/>
      <c r="CE16" s="9"/>
      <c r="CF16" s="9"/>
      <c r="CG16" s="9"/>
      <c r="CH16" s="9"/>
      <c r="CI16" s="9"/>
      <c r="CJ16" s="9"/>
      <c r="CK16" s="9"/>
      <c r="CL16" s="9"/>
      <c r="CM16" s="9"/>
    </row>
    <row r="17" spans="1:91">
      <c r="A17" s="14"/>
      <c r="B17" s="26" t="s">
        <v>23</v>
      </c>
      <c r="C17" s="14"/>
      <c r="D17" s="14"/>
      <c r="E17" s="14"/>
      <c r="F17" s="14"/>
      <c r="G17" s="14"/>
      <c r="H17" s="14"/>
      <c r="I17" s="14"/>
      <c r="J17" s="14"/>
      <c r="K17" s="14"/>
      <c r="S17" s="59"/>
      <c r="T17" s="59"/>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c r="BK17" s="14"/>
      <c r="BL17" s="14"/>
      <c r="BM17" s="14"/>
      <c r="BN17" s="14"/>
      <c r="BO17" s="14"/>
      <c r="BP17" s="14"/>
      <c r="BQ17" s="14"/>
      <c r="BR17" s="14"/>
      <c r="BS17" s="14"/>
      <c r="BT17" s="14"/>
      <c r="BU17" s="14"/>
      <c r="BV17" s="14"/>
      <c r="BW17" s="14"/>
      <c r="BX17" s="9"/>
      <c r="BY17" s="9"/>
      <c r="BZ17" s="9"/>
      <c r="CA17" s="9"/>
      <c r="CB17" s="9"/>
      <c r="CC17" s="9"/>
      <c r="CD17" s="9"/>
      <c r="CE17" s="9"/>
      <c r="CF17" s="9"/>
      <c r="CG17" s="9"/>
      <c r="CH17" s="9"/>
      <c r="CI17" s="9"/>
      <c r="CJ17" s="9"/>
      <c r="CK17" s="9"/>
      <c r="CL17" s="9"/>
      <c r="CM17" s="9"/>
    </row>
    <row r="18" spans="1:91" ht="15">
      <c r="A18" s="14"/>
      <c r="B18" s="28" t="s">
        <v>32</v>
      </c>
      <c r="C18" s="24" t="s">
        <v>1</v>
      </c>
      <c r="D18" s="62">
        <v>50000</v>
      </c>
      <c r="E18" s="27" t="str">
        <f t="shared" ref="E18:E31" si="0">IF(D18="","","psi")</f>
        <v>psi</v>
      </c>
      <c r="F18" s="14"/>
      <c r="G18" s="131" t="s">
        <v>31</v>
      </c>
      <c r="H18" s="131"/>
      <c r="I18" s="131"/>
      <c r="J18" s="131"/>
      <c r="K18" s="131"/>
      <c r="S18" s="59"/>
      <c r="T18" s="59"/>
      <c r="U18" s="14"/>
      <c r="V18" s="66"/>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c r="BK18" s="14"/>
      <c r="BL18" s="14"/>
      <c r="BM18" s="14"/>
      <c r="BN18" s="14"/>
      <c r="BO18" s="14"/>
      <c r="BP18" s="14"/>
      <c r="BQ18" s="14"/>
      <c r="BR18" s="14"/>
      <c r="BS18" s="14"/>
      <c r="BT18" s="14"/>
      <c r="BU18" s="14"/>
      <c r="BV18" s="14"/>
      <c r="BW18" s="14"/>
      <c r="BX18" s="9"/>
      <c r="BY18" s="9"/>
      <c r="BZ18" s="9"/>
      <c r="CA18" s="9"/>
      <c r="CB18" s="9"/>
      <c r="CC18" s="9"/>
      <c r="CD18" s="9"/>
      <c r="CE18" s="9"/>
      <c r="CF18" s="9"/>
      <c r="CG18" s="9"/>
      <c r="CH18" s="9"/>
      <c r="CI18" s="9"/>
      <c r="CJ18" s="9"/>
      <c r="CK18" s="9"/>
      <c r="CL18" s="9"/>
      <c r="CM18" s="9"/>
    </row>
    <row r="19" spans="1:91">
      <c r="A19" s="14"/>
      <c r="B19" s="30"/>
      <c r="C19" s="14" t="s">
        <v>5</v>
      </c>
      <c r="D19" s="63">
        <v>45000</v>
      </c>
      <c r="E19" s="29" t="str">
        <f t="shared" si="0"/>
        <v>psi</v>
      </c>
      <c r="G19" s="131"/>
      <c r="H19" s="131"/>
      <c r="I19" s="131"/>
      <c r="J19" s="131"/>
      <c r="K19" s="131"/>
      <c r="S19" s="59"/>
      <c r="T19" s="59"/>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c r="BK19" s="14"/>
      <c r="BL19" s="14"/>
      <c r="BM19" s="14"/>
      <c r="BN19" s="14"/>
      <c r="BO19" s="14"/>
      <c r="BP19" s="14"/>
      <c r="BQ19" s="14"/>
      <c r="BR19" s="14"/>
      <c r="BS19" s="14"/>
      <c r="BT19" s="14"/>
      <c r="BU19" s="14"/>
      <c r="BV19" s="14"/>
      <c r="BW19" s="14"/>
      <c r="BX19" s="9"/>
      <c r="BY19" s="9"/>
      <c r="BZ19" s="9"/>
      <c r="CA19" s="9"/>
      <c r="CB19" s="9"/>
      <c r="CC19" s="9"/>
      <c r="CD19" s="9"/>
      <c r="CE19" s="9"/>
      <c r="CF19" s="9"/>
      <c r="CG19" s="9"/>
      <c r="CH19" s="9"/>
      <c r="CI19" s="9"/>
      <c r="CJ19" s="9"/>
      <c r="CK19" s="9"/>
      <c r="CL19" s="9"/>
      <c r="CM19" s="9"/>
    </row>
    <row r="20" spans="1:91" ht="12.75" customHeight="1">
      <c r="A20" s="14"/>
      <c r="B20" s="32"/>
      <c r="C20" s="25" t="s">
        <v>2</v>
      </c>
      <c r="D20" s="64" t="s">
        <v>6</v>
      </c>
      <c r="E20" s="31" t="str">
        <f t="shared" si="0"/>
        <v/>
      </c>
      <c r="G20" s="34" t="s">
        <v>34</v>
      </c>
      <c r="H20" s="55">
        <f>D21</f>
        <v>40000</v>
      </c>
      <c r="I20" s="14" t="s">
        <v>10</v>
      </c>
      <c r="K20" s="20"/>
      <c r="S20" s="59"/>
      <c r="T20" s="59"/>
      <c r="U20" s="14"/>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7"/>
      <c r="BK20" s="17"/>
      <c r="BL20" s="17"/>
      <c r="BM20" s="17"/>
      <c r="BN20" s="17"/>
      <c r="BO20" s="17"/>
      <c r="BP20" s="17"/>
      <c r="BQ20" s="17"/>
      <c r="BR20" s="17"/>
      <c r="BS20" s="17"/>
      <c r="BT20" s="17"/>
      <c r="BU20" s="17"/>
      <c r="BV20" s="17"/>
      <c r="BW20" s="17"/>
    </row>
    <row r="21" spans="1:91" ht="15">
      <c r="A21" s="14"/>
      <c r="B21" s="28" t="s">
        <v>33</v>
      </c>
      <c r="C21" s="24" t="s">
        <v>1</v>
      </c>
      <c r="D21" s="62">
        <v>40000</v>
      </c>
      <c r="E21" s="27" t="str">
        <f t="shared" si="0"/>
        <v>psi</v>
      </c>
      <c r="F21" s="33"/>
      <c r="G21" s="34" t="s">
        <v>35</v>
      </c>
      <c r="H21" s="55">
        <f>D22</f>
        <v>35000</v>
      </c>
      <c r="I21" s="14" t="s">
        <v>10</v>
      </c>
      <c r="K21" s="20"/>
      <c r="S21" s="59"/>
      <c r="T21" s="59"/>
      <c r="U21" s="14"/>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
      <c r="BU21" s="17"/>
      <c r="BV21" s="17"/>
      <c r="BW21" s="17"/>
    </row>
    <row r="22" spans="1:91" ht="15">
      <c r="A22" s="14"/>
      <c r="B22" s="30"/>
      <c r="C22" s="14" t="s">
        <v>5</v>
      </c>
      <c r="D22" s="63">
        <v>35000</v>
      </c>
      <c r="E22" s="29" t="str">
        <f t="shared" si="0"/>
        <v>psi</v>
      </c>
      <c r="F22" s="17"/>
      <c r="G22" s="34" t="s">
        <v>36</v>
      </c>
      <c r="H22" s="55">
        <f>D24</f>
        <v>40000</v>
      </c>
      <c r="I22" s="14" t="s">
        <v>10</v>
      </c>
      <c r="K22" s="17"/>
      <c r="S22" s="59"/>
      <c r="T22" s="59"/>
      <c r="U22" s="14"/>
      <c r="V22" s="17"/>
      <c r="W22" s="35"/>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
      <c r="BU22" s="17"/>
      <c r="BV22" s="17"/>
      <c r="BW22" s="17"/>
    </row>
    <row r="23" spans="1:91" ht="15">
      <c r="A23" s="14"/>
      <c r="B23" s="32"/>
      <c r="C23" s="25" t="s">
        <v>2</v>
      </c>
      <c r="D23" s="64" t="s">
        <v>6</v>
      </c>
      <c r="E23" s="31" t="str">
        <f t="shared" si="0"/>
        <v/>
      </c>
      <c r="G23" s="34" t="s">
        <v>38</v>
      </c>
      <c r="H23" s="55">
        <f>D25</f>
        <v>38000</v>
      </c>
      <c r="I23" s="14" t="s">
        <v>10</v>
      </c>
      <c r="K23" s="17"/>
      <c r="S23" s="59"/>
      <c r="T23" s="59"/>
      <c r="U23" s="14"/>
      <c r="V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7"/>
      <c r="BK23" s="17"/>
      <c r="BL23" s="17"/>
      <c r="BM23" s="17"/>
      <c r="BN23" s="17"/>
      <c r="BO23" s="17"/>
      <c r="BP23" s="17"/>
      <c r="BQ23" s="17"/>
      <c r="BR23" s="17"/>
      <c r="BS23" s="17"/>
      <c r="BT23" s="17"/>
      <c r="BU23" s="17"/>
      <c r="BV23" s="17"/>
      <c r="BW23" s="17"/>
    </row>
    <row r="24" spans="1:91" ht="15">
      <c r="A24" s="14"/>
      <c r="B24" s="28" t="s">
        <v>37</v>
      </c>
      <c r="C24" s="24" t="s">
        <v>1</v>
      </c>
      <c r="D24" s="62">
        <v>40000</v>
      </c>
      <c r="E24" s="27" t="str">
        <f t="shared" si="0"/>
        <v>psi</v>
      </c>
      <c r="G24" s="34" t="s">
        <v>39</v>
      </c>
      <c r="H24" s="55">
        <f>D27</f>
        <v>46000</v>
      </c>
      <c r="I24" s="14" t="s">
        <v>10</v>
      </c>
      <c r="K24" s="17"/>
      <c r="S24" s="59"/>
      <c r="T24" s="59"/>
      <c r="U24" s="14"/>
      <c r="V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7"/>
      <c r="BK24" s="17"/>
      <c r="BL24" s="17"/>
      <c r="BM24" s="17"/>
      <c r="BN24" s="17"/>
      <c r="BO24" s="17"/>
      <c r="BP24" s="17"/>
      <c r="BQ24" s="17"/>
      <c r="BR24" s="17"/>
      <c r="BS24" s="17"/>
      <c r="BT24" s="17"/>
      <c r="BU24" s="17"/>
      <c r="BV24" s="17"/>
      <c r="BW24" s="17"/>
    </row>
    <row r="25" spans="1:91" ht="15">
      <c r="A25" s="14"/>
      <c r="B25" s="36"/>
      <c r="C25" s="14" t="s">
        <v>5</v>
      </c>
      <c r="D25" s="63">
        <v>38000</v>
      </c>
      <c r="E25" s="29" t="str">
        <f t="shared" si="0"/>
        <v>psi</v>
      </c>
      <c r="G25" s="34" t="s">
        <v>40</v>
      </c>
      <c r="H25" s="55">
        <f>D18</f>
        <v>50000</v>
      </c>
      <c r="I25" s="14" t="s">
        <v>10</v>
      </c>
      <c r="S25" s="59"/>
      <c r="T25" s="59"/>
      <c r="U25" s="14"/>
      <c r="V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7"/>
      <c r="BK25" s="17"/>
      <c r="BL25" s="17"/>
      <c r="BM25" s="17"/>
      <c r="BN25" s="17"/>
      <c r="BO25" s="17"/>
      <c r="BP25" s="17"/>
      <c r="BQ25" s="17"/>
      <c r="BR25" s="17"/>
      <c r="BS25" s="17"/>
      <c r="BT25" s="17"/>
      <c r="BU25" s="17"/>
      <c r="BV25" s="17"/>
      <c r="BW25" s="17"/>
    </row>
    <row r="26" spans="1:91" ht="15">
      <c r="A26" s="14"/>
      <c r="B26" s="37"/>
      <c r="C26" s="25" t="s">
        <v>2</v>
      </c>
      <c r="D26" s="64" t="s">
        <v>6</v>
      </c>
      <c r="E26" s="31" t="str">
        <f t="shared" si="0"/>
        <v/>
      </c>
      <c r="G26" s="34" t="s">
        <v>42</v>
      </c>
      <c r="H26" s="55">
        <f>D19</f>
        <v>45000</v>
      </c>
      <c r="I26" s="14" t="s">
        <v>10</v>
      </c>
      <c r="S26" s="59"/>
      <c r="T26" s="59"/>
      <c r="U26" s="14"/>
      <c r="V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7"/>
      <c r="BK26" s="17"/>
      <c r="BL26" s="17"/>
      <c r="BM26" s="17"/>
      <c r="BN26" s="17"/>
      <c r="BO26" s="17"/>
      <c r="BP26" s="17"/>
      <c r="BQ26" s="17"/>
      <c r="BR26" s="17"/>
      <c r="BS26" s="17"/>
      <c r="BT26" s="17"/>
      <c r="BU26" s="17"/>
      <c r="BV26" s="17"/>
      <c r="BW26" s="17"/>
    </row>
    <row r="27" spans="1:91" ht="15">
      <c r="A27" s="17"/>
      <c r="B27" s="38" t="s">
        <v>41</v>
      </c>
      <c r="C27" s="21"/>
      <c r="D27" s="65">
        <v>46000</v>
      </c>
      <c r="E27" s="22" t="str">
        <f t="shared" si="0"/>
        <v>psi</v>
      </c>
      <c r="G27" s="34" t="s">
        <v>44</v>
      </c>
      <c r="H27" s="130" t="str">
        <f ca="1">[1]!xlv(H31)</f>
        <v>((Fty[L] + Fty[LT] + Fcy[L] + Fcy[LT]) / 4) × ((2 × Fsu) / (Ftu (L) + Ftu[LT]))</v>
      </c>
      <c r="I27" s="130"/>
      <c r="J27" s="130"/>
      <c r="K27" s="130"/>
      <c r="S27" s="59"/>
      <c r="T27" s="59"/>
      <c r="U27" s="14"/>
      <c r="V27" s="17"/>
      <c r="W27" s="39"/>
      <c r="X27" s="23"/>
      <c r="Y27" s="23"/>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7"/>
      <c r="BK27" s="17"/>
      <c r="BL27" s="17"/>
      <c r="BM27" s="17"/>
      <c r="BN27" s="17"/>
      <c r="BO27" s="17"/>
      <c r="BP27" s="17"/>
      <c r="BQ27" s="17"/>
      <c r="BR27" s="17"/>
      <c r="BS27" s="17"/>
      <c r="BT27" s="17"/>
      <c r="BU27" s="17"/>
      <c r="BV27" s="17"/>
      <c r="BW27" s="17"/>
    </row>
    <row r="28" spans="1:91" ht="15">
      <c r="A28" s="17"/>
      <c r="B28" s="28" t="s">
        <v>43</v>
      </c>
      <c r="C28" s="40" t="s">
        <v>7</v>
      </c>
      <c r="D28" s="62">
        <v>118000</v>
      </c>
      <c r="E28" s="27" t="str">
        <f t="shared" si="0"/>
        <v>psi</v>
      </c>
      <c r="H28" s="130"/>
      <c r="I28" s="130"/>
      <c r="J28" s="130"/>
      <c r="K28" s="130"/>
      <c r="S28" s="59"/>
      <c r="T28" s="59"/>
      <c r="U28" s="14"/>
      <c r="V28" s="17"/>
      <c r="W28" s="39"/>
      <c r="X28" s="23"/>
      <c r="Y28" s="23"/>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7"/>
      <c r="BK28" s="17"/>
      <c r="BL28" s="17"/>
      <c r="BM28" s="17"/>
      <c r="BN28" s="17"/>
      <c r="BO28" s="17"/>
      <c r="BP28" s="17"/>
      <c r="BQ28" s="17"/>
      <c r="BR28" s="17"/>
      <c r="BS28" s="17"/>
      <c r="BT28" s="17"/>
      <c r="BU28" s="17"/>
      <c r="BV28" s="17"/>
      <c r="BW28" s="17"/>
    </row>
    <row r="29" spans="1:91" ht="14.25" customHeight="1">
      <c r="A29" s="17"/>
      <c r="B29" s="37"/>
      <c r="C29" s="41" t="s">
        <v>8</v>
      </c>
      <c r="D29" s="64">
        <v>152000</v>
      </c>
      <c r="E29" s="31" t="str">
        <f t="shared" si="0"/>
        <v>psi</v>
      </c>
      <c r="G29" s="34" t="s">
        <v>44</v>
      </c>
      <c r="H29" s="131" t="str">
        <f>[1]!xln(H31)</f>
        <v>((40000 + 35000 + 40000 + 38000) / 4) × ((2 × 46000) / (50000 + 45000))</v>
      </c>
      <c r="I29" s="131"/>
      <c r="J29" s="131"/>
      <c r="K29" s="131"/>
      <c r="S29" s="59"/>
      <c r="T29" s="59"/>
      <c r="U29" s="14"/>
      <c r="V29" s="17"/>
      <c r="W29" s="20"/>
      <c r="X29" s="20"/>
      <c r="Y29" s="20"/>
      <c r="Z29" s="20"/>
      <c r="AA29" s="20"/>
      <c r="AB29" s="20"/>
      <c r="AC29" s="42"/>
      <c r="AD29" s="42"/>
      <c r="AE29" s="42"/>
      <c r="AF29" s="42"/>
      <c r="AG29" s="43"/>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row>
    <row r="30" spans="1:91" ht="15">
      <c r="A30" s="17"/>
      <c r="B30" s="28" t="s">
        <v>45</v>
      </c>
      <c r="C30" s="40" t="s">
        <v>7</v>
      </c>
      <c r="D30" s="62">
        <v>100000</v>
      </c>
      <c r="E30" s="27" t="str">
        <f t="shared" si="0"/>
        <v>psi</v>
      </c>
      <c r="F30" s="14"/>
      <c r="G30" s="14"/>
      <c r="H30" s="131"/>
      <c r="I30" s="131"/>
      <c r="J30" s="131"/>
      <c r="K30" s="131"/>
      <c r="S30" s="59"/>
      <c r="T30" s="59"/>
      <c r="U30" s="14"/>
      <c r="V30" s="17"/>
      <c r="W30" s="23"/>
      <c r="X30" s="20"/>
      <c r="Y30" s="44"/>
      <c r="Z30" s="20"/>
      <c r="AA30" s="20"/>
      <c r="AB30" s="20"/>
      <c r="AC30" s="42"/>
      <c r="AD30" s="42"/>
      <c r="AE30" s="42"/>
      <c r="AF30" s="42"/>
      <c r="AG30" s="43"/>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row>
    <row r="31" spans="1:91" ht="15">
      <c r="A31" s="17"/>
      <c r="B31" s="37"/>
      <c r="C31" s="41" t="s">
        <v>8</v>
      </c>
      <c r="D31" s="64">
        <v>117000</v>
      </c>
      <c r="E31" s="31" t="str">
        <f t="shared" si="0"/>
        <v>psi</v>
      </c>
      <c r="F31" s="14"/>
      <c r="G31" s="34" t="s">
        <v>44</v>
      </c>
      <c r="H31" s="45">
        <f>((H20+H21+H22+H23)/4)*((2*H24)/(H25+H26))</f>
        <v>37042.105263157893</v>
      </c>
      <c r="I31" s="14" t="s">
        <v>10</v>
      </c>
      <c r="J31" s="56"/>
      <c r="K31" s="56"/>
      <c r="S31" s="59"/>
      <c r="T31" s="59"/>
      <c r="U31" s="14"/>
      <c r="X31" s="20"/>
      <c r="Y31" s="44"/>
      <c r="Z31" s="20"/>
      <c r="AA31" s="20"/>
      <c r="AB31" s="20"/>
      <c r="AC31" s="42"/>
      <c r="AD31" s="42"/>
      <c r="AE31" s="42"/>
      <c r="AF31" s="42"/>
      <c r="AG31" s="43"/>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7"/>
      <c r="BK31" s="17"/>
      <c r="BL31" s="17"/>
      <c r="BM31" s="17"/>
      <c r="BN31" s="17"/>
      <c r="BO31" s="17"/>
      <c r="BP31" s="17"/>
      <c r="BQ31" s="17"/>
      <c r="BR31" s="17"/>
      <c r="BS31" s="17"/>
      <c r="BT31" s="17"/>
      <c r="BU31" s="17"/>
      <c r="BV31" s="17"/>
      <c r="BW31" s="17"/>
    </row>
    <row r="32" spans="1:91" ht="14.25" customHeight="1">
      <c r="A32" s="17"/>
      <c r="B32" s="38" t="s">
        <v>11</v>
      </c>
      <c r="C32" s="21"/>
      <c r="D32" s="65">
        <v>0.15</v>
      </c>
      <c r="E32" s="22"/>
      <c r="F32" s="14"/>
      <c r="I32" s="57"/>
      <c r="J32" s="57"/>
      <c r="K32" s="57"/>
      <c r="S32" s="59"/>
      <c r="T32" s="59"/>
      <c r="U32" s="14"/>
      <c r="X32" s="20"/>
      <c r="Y32" s="44"/>
      <c r="Z32" s="20"/>
      <c r="AA32" s="20"/>
      <c r="AB32" s="20"/>
      <c r="AC32" s="42"/>
      <c r="AD32" s="42"/>
      <c r="AE32" s="42"/>
      <c r="AF32" s="42"/>
      <c r="AG32" s="43"/>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7"/>
      <c r="BK32" s="17"/>
      <c r="BL32" s="17"/>
      <c r="BM32" s="17"/>
      <c r="BN32" s="17"/>
      <c r="BO32" s="17"/>
      <c r="BP32" s="17"/>
      <c r="BQ32" s="17"/>
      <c r="BR32" s="17"/>
      <c r="BS32" s="17"/>
      <c r="BT32" s="17"/>
      <c r="BU32" s="17"/>
      <c r="BV32" s="17"/>
      <c r="BW32" s="17"/>
    </row>
    <row r="33" spans="1:75" ht="15">
      <c r="A33" s="14"/>
      <c r="B33" s="28" t="s">
        <v>46</v>
      </c>
      <c r="C33" s="24" t="s">
        <v>12</v>
      </c>
      <c r="D33" s="62">
        <v>10300000</v>
      </c>
      <c r="E33" s="27" t="str">
        <f>IF(D33="","","psi")</f>
        <v>psi</v>
      </c>
      <c r="F33" s="14"/>
      <c r="G33" s="14" t="str">
        <f>"Derivation of shear Shape Factor"</f>
        <v>Derivation of shear Shape Factor</v>
      </c>
      <c r="H33" s="57"/>
      <c r="I33" s="57"/>
      <c r="J33" s="57"/>
      <c r="K33" s="57"/>
      <c r="S33" s="59"/>
      <c r="T33" s="59"/>
      <c r="U33" s="14"/>
      <c r="V33" s="17"/>
      <c r="W33" s="17"/>
      <c r="X33" s="17"/>
      <c r="Y33" s="20"/>
      <c r="Z33" s="20"/>
      <c r="AA33" s="20"/>
      <c r="AB33" s="20"/>
      <c r="AC33" s="42"/>
      <c r="AD33" s="42"/>
      <c r="AE33" s="42"/>
      <c r="AF33" s="42"/>
      <c r="AG33" s="43"/>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7"/>
      <c r="BK33" s="17"/>
      <c r="BL33" s="17"/>
      <c r="BM33" s="17"/>
      <c r="BN33" s="17"/>
      <c r="BO33" s="17"/>
      <c r="BP33" s="17"/>
      <c r="BQ33" s="17"/>
      <c r="BR33" s="17"/>
      <c r="BS33" s="17"/>
      <c r="BT33" s="17"/>
      <c r="BU33" s="17"/>
      <c r="BV33" s="17"/>
      <c r="BW33" s="17"/>
    </row>
    <row r="34" spans="1:75" ht="15">
      <c r="A34" s="14"/>
      <c r="B34" s="32"/>
      <c r="C34" s="25" t="s">
        <v>13</v>
      </c>
      <c r="D34" s="64">
        <v>10300000</v>
      </c>
      <c r="E34" s="31" t="str">
        <f>IF(D34="","","psi")</f>
        <v>psi</v>
      </c>
      <c r="F34" s="14"/>
      <c r="G34" s="34" t="s">
        <v>52</v>
      </c>
      <c r="H34" s="61">
        <v>50</v>
      </c>
      <c r="I34" s="14"/>
      <c r="J34" s="14"/>
      <c r="K34" s="14"/>
      <c r="S34" s="59"/>
      <c r="T34" s="59"/>
      <c r="U34" s="14"/>
      <c r="Y34" s="20"/>
      <c r="Z34" s="20"/>
      <c r="AA34" s="20"/>
      <c r="AB34" s="20"/>
      <c r="AC34" s="42"/>
      <c r="AD34" s="42"/>
      <c r="AE34" s="42"/>
      <c r="AF34" s="42"/>
      <c r="AG34" s="43"/>
      <c r="AH34" s="17"/>
      <c r="AI34" s="17"/>
      <c r="AJ34" s="17"/>
      <c r="AK34" s="17"/>
      <c r="AL34" s="17"/>
      <c r="AM34" s="17"/>
      <c r="AN34" s="17"/>
      <c r="AO34" s="17"/>
      <c r="AP34" s="17"/>
      <c r="AQ34" s="17"/>
      <c r="AR34" s="17"/>
      <c r="AS34" s="17"/>
      <c r="AT34" s="17"/>
      <c r="AU34" s="17"/>
      <c r="AV34" s="17"/>
      <c r="AW34" s="17"/>
      <c r="AX34" s="17"/>
      <c r="AY34" s="17"/>
      <c r="AZ34" s="17"/>
      <c r="BA34" s="17"/>
      <c r="BB34" s="17"/>
      <c r="BC34" s="17"/>
      <c r="BD34" s="17"/>
      <c r="BE34" s="17"/>
      <c r="BF34" s="17"/>
      <c r="BG34" s="17"/>
      <c r="BH34" s="17"/>
      <c r="BI34" s="17"/>
      <c r="BJ34" s="17"/>
      <c r="BK34" s="17"/>
      <c r="BL34" s="17"/>
      <c r="BM34" s="17"/>
      <c r="BN34" s="17"/>
      <c r="BO34" s="17"/>
      <c r="BP34" s="17"/>
      <c r="BQ34" s="17"/>
      <c r="BR34" s="17"/>
      <c r="BS34" s="17"/>
      <c r="BT34" s="17"/>
      <c r="BU34" s="17"/>
      <c r="BV34" s="17"/>
      <c r="BW34" s="17"/>
    </row>
    <row r="35" spans="1:75" ht="15">
      <c r="A35" s="14"/>
      <c r="B35" s="28" t="s">
        <v>47</v>
      </c>
      <c r="C35" s="24" t="s">
        <v>12</v>
      </c>
      <c r="D35" s="62">
        <v>10500000</v>
      </c>
      <c r="E35" s="27" t="str">
        <f>IF(D35="","","psi")</f>
        <v>psi</v>
      </c>
      <c r="F35" s="14"/>
      <c r="G35" s="34" t="s">
        <v>53</v>
      </c>
      <c r="H35" s="61">
        <v>12</v>
      </c>
      <c r="J35" s="14"/>
      <c r="K35" s="14"/>
      <c r="S35" s="59"/>
      <c r="T35" s="59"/>
      <c r="U35" s="14"/>
      <c r="Y35" s="20"/>
      <c r="Z35" s="20"/>
      <c r="AA35" s="20"/>
      <c r="AB35" s="20"/>
      <c r="AC35" s="42"/>
      <c r="AD35" s="42"/>
      <c r="AE35" s="42"/>
      <c r="AF35" s="42"/>
      <c r="AG35" s="43"/>
      <c r="AH35" s="17"/>
      <c r="AI35" s="17"/>
      <c r="AJ35" s="17"/>
      <c r="AK35" s="17"/>
      <c r="AL35" s="17"/>
      <c r="AM35" s="17"/>
      <c r="AN35" s="17"/>
      <c r="AO35" s="17"/>
      <c r="AP35" s="17"/>
      <c r="AQ35" s="17"/>
      <c r="AR35" s="17"/>
      <c r="AS35" s="17"/>
      <c r="AT35" s="17"/>
      <c r="AU35" s="17"/>
      <c r="AV35" s="17"/>
      <c r="AW35" s="17"/>
      <c r="AX35" s="17"/>
      <c r="AY35" s="17"/>
      <c r="AZ35" s="17"/>
      <c r="BA35" s="17"/>
      <c r="BB35" s="17"/>
      <c r="BC35" s="17"/>
      <c r="BD35" s="17"/>
      <c r="BE35" s="17"/>
      <c r="BF35" s="17"/>
      <c r="BG35" s="17"/>
      <c r="BH35" s="17"/>
      <c r="BI35" s="17"/>
      <c r="BJ35" s="17"/>
      <c r="BK35" s="17"/>
      <c r="BL35" s="17"/>
      <c r="BM35" s="17"/>
      <c r="BN35" s="17"/>
      <c r="BO35" s="17"/>
      <c r="BP35" s="17"/>
      <c r="BQ35" s="17"/>
      <c r="BR35" s="17"/>
      <c r="BS35" s="17"/>
      <c r="BT35" s="17"/>
      <c r="BU35" s="17"/>
      <c r="BV35" s="17"/>
      <c r="BW35" s="17"/>
    </row>
    <row r="36" spans="1:75" ht="15">
      <c r="A36" s="14"/>
      <c r="B36" s="32"/>
      <c r="C36" s="25" t="s">
        <v>13</v>
      </c>
      <c r="D36" s="64">
        <v>10500000</v>
      </c>
      <c r="E36" s="31" t="str">
        <f>IF(D36="","","psi")</f>
        <v>psi</v>
      </c>
      <c r="F36" s="14"/>
      <c r="G36" s="34" t="s">
        <v>54</v>
      </c>
      <c r="H36" s="61">
        <v>15</v>
      </c>
      <c r="I36" s="14"/>
      <c r="J36" s="14"/>
      <c r="K36" s="14"/>
      <c r="S36" s="59"/>
      <c r="T36" s="59"/>
      <c r="U36" s="14"/>
      <c r="Y36" s="20"/>
      <c r="Z36" s="20"/>
      <c r="AA36" s="20"/>
      <c r="AB36" s="20"/>
      <c r="AC36" s="42"/>
      <c r="AD36" s="42"/>
      <c r="AE36" s="42"/>
      <c r="AF36" s="42"/>
      <c r="AG36" s="43"/>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7"/>
      <c r="BK36" s="17"/>
      <c r="BL36" s="17"/>
      <c r="BM36" s="17"/>
      <c r="BN36" s="17"/>
      <c r="BO36" s="17"/>
      <c r="BP36" s="17"/>
      <c r="BQ36" s="17"/>
      <c r="BR36" s="17"/>
      <c r="BS36" s="17"/>
      <c r="BT36" s="17"/>
      <c r="BU36" s="17"/>
      <c r="BV36" s="17"/>
      <c r="BW36" s="17"/>
    </row>
    <row r="37" spans="1:75" ht="15">
      <c r="A37" s="14"/>
      <c r="B37" s="38" t="s">
        <v>3</v>
      </c>
      <c r="C37" s="21"/>
      <c r="D37" s="65">
        <v>3900000</v>
      </c>
      <c r="E37" s="22" t="str">
        <f>IF(D37="","","psi")</f>
        <v>psi</v>
      </c>
      <c r="F37" s="16"/>
      <c r="G37" s="34" t="s">
        <v>55</v>
      </c>
      <c r="H37" s="61">
        <v>11</v>
      </c>
      <c r="I37" s="16"/>
      <c r="J37" s="16"/>
      <c r="K37" s="16"/>
      <c r="S37" s="59"/>
      <c r="T37" s="59"/>
      <c r="U37" s="23"/>
      <c r="V37" s="14"/>
      <c r="W37" s="14"/>
      <c r="X37" s="14"/>
      <c r="Y37" s="20"/>
      <c r="Z37" s="20"/>
      <c r="AA37" s="20"/>
      <c r="AB37" s="20"/>
      <c r="AC37" s="42"/>
      <c r="AD37" s="42"/>
      <c r="AE37" s="42"/>
      <c r="AF37" s="42"/>
      <c r="AG37" s="43"/>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7"/>
      <c r="BK37" s="17"/>
      <c r="BL37" s="17"/>
      <c r="BM37" s="17"/>
      <c r="BN37" s="17"/>
      <c r="BO37" s="17"/>
      <c r="BP37" s="17"/>
      <c r="BQ37" s="17"/>
      <c r="BR37" s="17"/>
      <c r="BS37" s="17"/>
      <c r="BT37" s="17"/>
      <c r="BU37" s="17"/>
      <c r="BV37" s="17"/>
      <c r="BW37" s="17"/>
    </row>
    <row r="38" spans="1:75" ht="15">
      <c r="A38" s="14"/>
      <c r="B38" s="38" t="s">
        <v>4</v>
      </c>
      <c r="C38" s="21"/>
      <c r="D38" s="65">
        <v>0.33</v>
      </c>
      <c r="E38" s="22"/>
      <c r="F38" s="14"/>
      <c r="G38" s="34" t="s">
        <v>56</v>
      </c>
      <c r="H38" s="47" t="str">
        <f>[1]!xln(H39)</f>
        <v>(50 + 12 + 15 + 11) / 4</v>
      </c>
      <c r="I38" s="14"/>
      <c r="J38" s="14"/>
      <c r="K38" s="14"/>
      <c r="S38" s="59"/>
      <c r="T38" s="59"/>
      <c r="U38" s="14"/>
      <c r="Y38" s="20"/>
      <c r="Z38" s="20"/>
      <c r="AA38" s="20"/>
      <c r="AB38" s="20"/>
      <c r="AC38" s="42"/>
      <c r="AD38" s="42"/>
      <c r="AE38" s="42"/>
      <c r="AF38" s="42"/>
      <c r="AG38" s="43"/>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7"/>
      <c r="BK38" s="17"/>
      <c r="BL38" s="17"/>
      <c r="BM38" s="17"/>
      <c r="BN38" s="17"/>
      <c r="BO38" s="17"/>
      <c r="BP38" s="17"/>
      <c r="BQ38" s="17"/>
      <c r="BR38" s="17"/>
      <c r="BS38" s="17"/>
      <c r="BT38" s="17"/>
      <c r="BU38" s="17"/>
      <c r="BV38" s="17"/>
      <c r="BW38" s="17"/>
    </row>
    <row r="39" spans="1:75" ht="15">
      <c r="A39" s="14"/>
      <c r="B39" s="17"/>
      <c r="C39" s="17"/>
      <c r="D39" s="17"/>
      <c r="E39" s="17"/>
      <c r="F39" s="14"/>
      <c r="G39" s="34" t="s">
        <v>56</v>
      </c>
      <c r="H39" s="58">
        <f>(H34+H35+H36+H37)/4</f>
        <v>22</v>
      </c>
      <c r="I39" s="14"/>
      <c r="J39" s="14"/>
      <c r="K39" s="14"/>
      <c r="S39" s="59"/>
      <c r="T39" s="59"/>
      <c r="U39" s="14"/>
      <c r="Y39" s="20"/>
      <c r="Z39" s="20"/>
      <c r="AA39" s="20"/>
      <c r="AB39" s="20"/>
      <c r="AC39" s="42"/>
      <c r="AD39" s="42"/>
      <c r="AE39" s="42"/>
      <c r="AF39" s="42"/>
      <c r="AG39" s="43"/>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7"/>
      <c r="BK39" s="17"/>
      <c r="BL39" s="17"/>
      <c r="BM39" s="17"/>
      <c r="BN39" s="17"/>
      <c r="BO39" s="17"/>
      <c r="BP39" s="17"/>
      <c r="BQ39" s="17"/>
      <c r="BR39" s="17"/>
      <c r="BS39" s="17"/>
      <c r="BT39" s="17"/>
      <c r="BU39" s="17"/>
      <c r="BV39" s="17"/>
      <c r="BW39" s="17"/>
    </row>
    <row r="40" spans="1:75">
      <c r="A40" s="14"/>
      <c r="B40" s="17"/>
      <c r="C40" s="17"/>
      <c r="D40" s="17"/>
      <c r="E40" s="17"/>
      <c r="F40" s="14"/>
      <c r="G40" s="34"/>
      <c r="H40" s="58"/>
      <c r="I40" s="14"/>
      <c r="J40" s="14"/>
      <c r="K40" s="14"/>
      <c r="S40" s="59"/>
      <c r="T40" s="59"/>
      <c r="U40" s="14"/>
      <c r="Y40" s="20"/>
      <c r="Z40" s="20"/>
      <c r="AA40" s="20"/>
      <c r="AB40" s="20"/>
      <c r="AC40" s="42"/>
      <c r="AD40" s="42"/>
      <c r="AE40" s="42"/>
      <c r="AF40" s="42"/>
      <c r="AG40" s="43"/>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7"/>
      <c r="BK40" s="17"/>
      <c r="BL40" s="17"/>
      <c r="BM40" s="17"/>
      <c r="BN40" s="17"/>
      <c r="BO40" s="17"/>
      <c r="BP40" s="17"/>
      <c r="BQ40" s="17"/>
      <c r="BR40" s="17"/>
      <c r="BS40" s="17"/>
      <c r="BT40" s="17"/>
      <c r="BU40" s="17"/>
      <c r="BV40" s="17"/>
      <c r="BW40" s="17"/>
    </row>
    <row r="41" spans="1:75">
      <c r="A41" s="14"/>
      <c r="B41" s="67" t="s">
        <v>49</v>
      </c>
      <c r="C41" s="17"/>
      <c r="D41" s="17"/>
      <c r="E41" s="17"/>
      <c r="F41" s="14"/>
      <c r="G41" s="14"/>
      <c r="H41" s="14"/>
      <c r="I41" s="14"/>
      <c r="J41" s="14"/>
      <c r="K41" s="14"/>
      <c r="S41" s="59"/>
      <c r="T41" s="59"/>
      <c r="U41" s="14"/>
      <c r="Y41" s="20"/>
      <c r="Z41" s="20"/>
      <c r="AA41" s="20"/>
      <c r="AB41" s="20"/>
      <c r="AC41" s="42"/>
      <c r="AD41" s="42"/>
      <c r="AE41" s="42"/>
      <c r="AF41" s="42"/>
      <c r="AG41" s="43"/>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7"/>
      <c r="BK41" s="17"/>
      <c r="BL41" s="17"/>
      <c r="BM41" s="17"/>
      <c r="BN41" s="17"/>
      <c r="BO41" s="17"/>
      <c r="BP41" s="17"/>
      <c r="BQ41" s="17"/>
      <c r="BR41" s="17"/>
      <c r="BS41" s="17"/>
      <c r="BT41" s="17"/>
      <c r="BU41" s="17"/>
      <c r="BV41" s="17"/>
      <c r="BW41" s="17"/>
    </row>
    <row r="42" spans="1:75">
      <c r="A42" s="23"/>
      <c r="B42" s="34" t="s">
        <v>14</v>
      </c>
      <c r="C42" s="47" t="str">
        <f>[1]!xln(C43)</f>
        <v>0.15 - MIN[50000:45000] / (1.05E+07)</v>
      </c>
      <c r="D42" s="14"/>
      <c r="E42" s="14"/>
      <c r="F42" s="14"/>
      <c r="G42" s="14"/>
      <c r="H42" s="23"/>
      <c r="I42" s="23"/>
      <c r="J42" s="23"/>
      <c r="K42" s="23"/>
      <c r="S42" s="59"/>
      <c r="T42" s="59"/>
      <c r="U42" s="23"/>
      <c r="V42" s="17"/>
      <c r="W42" s="20"/>
      <c r="X42" s="20"/>
      <c r="Y42" s="20"/>
      <c r="Z42" s="20"/>
      <c r="AA42" s="20"/>
      <c r="AB42" s="20"/>
      <c r="AC42" s="42"/>
      <c r="AD42" s="42"/>
      <c r="AE42" s="42"/>
      <c r="AF42" s="42"/>
      <c r="AG42" s="43"/>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7"/>
      <c r="BK42" s="17"/>
      <c r="BL42" s="17"/>
      <c r="BM42" s="17"/>
      <c r="BN42" s="17"/>
      <c r="BO42" s="17"/>
      <c r="BP42" s="17"/>
      <c r="BQ42" s="17"/>
      <c r="BR42" s="17"/>
      <c r="BS42" s="17"/>
      <c r="BT42" s="17"/>
      <c r="BU42" s="17"/>
      <c r="BV42" s="17"/>
      <c r="BW42" s="17"/>
    </row>
    <row r="43" spans="1:75" s="5" customFormat="1">
      <c r="A43" s="23"/>
      <c r="C43" s="20">
        <f>D32-MIN(D18:D19)/D36</f>
        <v>0.14571428571428571</v>
      </c>
      <c r="D43" s="14"/>
      <c r="E43" s="17"/>
      <c r="F43" s="17"/>
      <c r="G43" s="17"/>
      <c r="H43" s="48"/>
      <c r="I43" s="48"/>
      <c r="J43" s="48"/>
      <c r="K43" s="48"/>
      <c r="L43" s="1"/>
      <c r="M43" s="7"/>
      <c r="N43" s="7"/>
      <c r="O43" s="7"/>
      <c r="P43" s="7"/>
      <c r="Q43" s="7"/>
      <c r="R43" s="7"/>
      <c r="S43" s="59"/>
      <c r="T43" s="59"/>
      <c r="U43" s="23"/>
      <c r="V43" s="48"/>
      <c r="W43" s="23"/>
      <c r="X43" s="20"/>
      <c r="Y43" s="20"/>
      <c r="Z43" s="20"/>
      <c r="AA43" s="20"/>
      <c r="AB43" s="20"/>
      <c r="AC43" s="42"/>
      <c r="AD43" s="42"/>
      <c r="AE43" s="42"/>
      <c r="AF43" s="42"/>
      <c r="AG43" s="48"/>
      <c r="AH43" s="48"/>
      <c r="AI43" s="48"/>
      <c r="AJ43" s="48"/>
      <c r="AK43" s="48"/>
      <c r="AL43" s="48"/>
      <c r="AM43" s="48"/>
      <c r="AN43" s="48"/>
      <c r="AO43" s="48"/>
      <c r="AP43" s="48"/>
      <c r="AQ43" s="48"/>
      <c r="AR43" s="48"/>
      <c r="AS43" s="48"/>
      <c r="AT43" s="48"/>
      <c r="AU43" s="48"/>
      <c r="AV43" s="48"/>
      <c r="AW43" s="48"/>
      <c r="AX43" s="48"/>
      <c r="AY43" s="48"/>
      <c r="AZ43" s="48"/>
      <c r="BA43" s="48"/>
      <c r="BB43" s="48"/>
      <c r="BC43" s="48"/>
      <c r="BD43" s="48"/>
      <c r="BE43" s="48"/>
      <c r="BF43" s="48"/>
      <c r="BG43" s="48"/>
      <c r="BH43" s="48"/>
      <c r="BI43" s="48"/>
      <c r="BJ43" s="48"/>
      <c r="BK43" s="48"/>
      <c r="BL43" s="48"/>
      <c r="BM43" s="48"/>
      <c r="BN43" s="48"/>
      <c r="BO43" s="48"/>
      <c r="BP43" s="48"/>
      <c r="BQ43" s="48"/>
      <c r="BR43" s="48"/>
      <c r="BS43" s="48"/>
      <c r="BT43" s="48"/>
      <c r="BU43" s="48"/>
      <c r="BV43" s="48"/>
      <c r="BW43" s="48"/>
    </row>
    <row r="44" spans="1:75" s="5" customFormat="1">
      <c r="A44" s="14"/>
      <c r="B44" s="34" t="s">
        <v>15</v>
      </c>
      <c r="C44" s="47" t="str">
        <f>[1]!xln(C45)</f>
        <v>(LOG[(0.146) / 0.002]) / (LOG[50000 / 40000])</v>
      </c>
      <c r="D44" s="14"/>
      <c r="E44" s="17"/>
      <c r="F44" s="17"/>
      <c r="G44" s="17"/>
      <c r="H44" s="48"/>
      <c r="I44" s="48"/>
      <c r="J44" s="48"/>
      <c r="K44" s="48"/>
      <c r="L44" s="1"/>
      <c r="M44" s="7"/>
      <c r="N44" s="7"/>
      <c r="O44" s="7"/>
      <c r="P44" s="7"/>
      <c r="Q44" s="7"/>
      <c r="R44" s="7"/>
      <c r="S44" s="59"/>
      <c r="T44" s="59"/>
      <c r="U44" s="23"/>
      <c r="V44" s="48"/>
      <c r="W44" s="23"/>
      <c r="X44" s="49"/>
      <c r="Y44" s="20"/>
      <c r="Z44" s="20"/>
      <c r="AA44" s="20"/>
      <c r="AB44" s="20"/>
      <c r="AC44" s="42"/>
      <c r="AD44" s="42"/>
      <c r="AE44" s="42"/>
      <c r="AF44" s="42"/>
      <c r="AG44" s="48"/>
      <c r="AH44" s="48"/>
      <c r="AI44" s="48"/>
      <c r="AJ44" s="48"/>
      <c r="AK44" s="48"/>
      <c r="AL44" s="48"/>
      <c r="AM44" s="48"/>
      <c r="AN44" s="48"/>
      <c r="AO44" s="48"/>
      <c r="AP44" s="48"/>
      <c r="AQ44" s="48"/>
      <c r="AR44" s="48"/>
      <c r="AS44" s="48"/>
      <c r="AT44" s="48"/>
      <c r="AU44" s="48"/>
      <c r="AV44" s="48"/>
      <c r="AW44" s="48"/>
      <c r="AX44" s="48"/>
      <c r="AY44" s="48"/>
      <c r="AZ44" s="48"/>
      <c r="BA44" s="48"/>
      <c r="BB44" s="48"/>
      <c r="BC44" s="48"/>
      <c r="BD44" s="48"/>
      <c r="BE44" s="48"/>
      <c r="BF44" s="48"/>
      <c r="BG44" s="48"/>
      <c r="BH44" s="48"/>
      <c r="BI44" s="48"/>
      <c r="BJ44" s="48"/>
      <c r="BK44" s="48"/>
      <c r="BL44" s="48"/>
      <c r="BM44" s="48"/>
      <c r="BN44" s="48"/>
      <c r="BO44" s="48"/>
      <c r="BP44" s="48"/>
      <c r="BQ44" s="48"/>
      <c r="BR44" s="48"/>
      <c r="BS44" s="48"/>
      <c r="BT44" s="48"/>
      <c r="BU44" s="48"/>
      <c r="BV44" s="48"/>
      <c r="BW44" s="48"/>
    </row>
    <row r="45" spans="1:75" s="5" customFormat="1">
      <c r="A45" s="14"/>
      <c r="C45" s="50">
        <f>(LOG((C43)/0.002))/(LOG(D18/D21))</f>
        <v>19.21857275913116</v>
      </c>
      <c r="D45" s="14"/>
      <c r="E45" s="17"/>
      <c r="F45" s="17"/>
      <c r="G45" s="17"/>
      <c r="H45" s="48"/>
      <c r="I45" s="48"/>
      <c r="J45" s="48"/>
      <c r="K45" s="48"/>
      <c r="L45" s="1"/>
      <c r="M45" s="7"/>
      <c r="N45" s="7"/>
      <c r="O45" s="7"/>
      <c r="P45" s="7"/>
      <c r="Q45" s="7"/>
      <c r="R45" s="7"/>
      <c r="S45" s="59"/>
      <c r="T45" s="59"/>
      <c r="U45" s="23"/>
      <c r="V45" s="48"/>
      <c r="W45" s="20"/>
      <c r="X45" s="34"/>
      <c r="Y45" s="20"/>
      <c r="Z45" s="20"/>
      <c r="AA45" s="20"/>
      <c r="AB45" s="20"/>
      <c r="AC45" s="42"/>
      <c r="AD45" s="42"/>
      <c r="AE45" s="42"/>
      <c r="AF45" s="42"/>
      <c r="AG45" s="48"/>
      <c r="AH45" s="48"/>
      <c r="AI45" s="48"/>
      <c r="AJ45" s="48"/>
      <c r="AK45" s="48"/>
      <c r="AL45" s="48"/>
      <c r="AM45" s="48"/>
      <c r="AN45" s="48"/>
      <c r="AO45" s="48"/>
      <c r="AP45" s="48"/>
      <c r="AQ45" s="48"/>
      <c r="AR45" s="48"/>
      <c r="AS45" s="48"/>
      <c r="AT45" s="48"/>
      <c r="AU45" s="48"/>
      <c r="AV45" s="48"/>
      <c r="AW45" s="48"/>
      <c r="AX45" s="48"/>
      <c r="AY45" s="48"/>
      <c r="AZ45" s="48"/>
      <c r="BA45" s="48"/>
      <c r="BB45" s="48"/>
      <c r="BC45" s="48"/>
      <c r="BD45" s="48"/>
      <c r="BE45" s="48"/>
      <c r="BF45" s="48"/>
      <c r="BG45" s="48"/>
      <c r="BH45" s="48"/>
      <c r="BI45" s="48"/>
      <c r="BJ45" s="48"/>
      <c r="BK45" s="48"/>
      <c r="BL45" s="48"/>
      <c r="BM45" s="48"/>
      <c r="BN45" s="48"/>
      <c r="BO45" s="48"/>
      <c r="BP45" s="48"/>
      <c r="BQ45" s="48"/>
      <c r="BR45" s="48"/>
      <c r="BS45" s="48"/>
      <c r="BT45" s="48"/>
      <c r="BU45" s="48"/>
      <c r="BV45" s="48"/>
      <c r="BW45" s="48"/>
    </row>
    <row r="46" spans="1:75" s="5" customFormat="1" ht="15">
      <c r="A46" s="14"/>
      <c r="B46" s="34" t="s">
        <v>51</v>
      </c>
      <c r="C46" s="130" t="str">
        <f>[1]!xln(C48)</f>
        <v>6 / (0.15²) × (1 / 3 × (50000 / (1.03E+07))² + 0.146 × ((19.2 + 1) / (19.2 + 2)) × (50000⁽¹⁹·²⁺¹⁾) / ((1.03E+07) × 50000¹⁹·²) + (19.2 / (2 × 19.2 + 1)) × 0.146² × (50000 / 50000)⁽²ˣ¹⁹·²⁾) - 2</v>
      </c>
      <c r="D46" s="130"/>
      <c r="E46" s="130"/>
      <c r="F46" s="130"/>
      <c r="G46" s="130"/>
      <c r="H46" s="130"/>
      <c r="I46" s="130"/>
      <c r="J46" s="130"/>
      <c r="K46" s="130"/>
      <c r="L46" s="1"/>
      <c r="M46" s="7"/>
      <c r="N46" s="7"/>
      <c r="O46" s="7"/>
      <c r="P46" s="7"/>
      <c r="Q46" s="7"/>
      <c r="R46" s="7"/>
      <c r="S46" s="59"/>
      <c r="T46" s="59"/>
      <c r="U46" s="23"/>
      <c r="V46" s="48"/>
      <c r="W46" s="42"/>
      <c r="X46" s="42"/>
      <c r="Y46" s="42"/>
      <c r="Z46" s="42"/>
      <c r="AA46" s="42"/>
      <c r="AB46" s="42"/>
      <c r="AC46" s="42"/>
      <c r="AD46" s="42"/>
      <c r="AE46" s="42"/>
      <c r="AF46" s="42"/>
      <c r="AG46" s="48"/>
      <c r="AH46" s="48"/>
      <c r="AI46" s="48"/>
      <c r="AJ46" s="48"/>
      <c r="AK46" s="48"/>
      <c r="AL46" s="48"/>
      <c r="AM46" s="48"/>
      <c r="AN46" s="48"/>
      <c r="AO46" s="48"/>
      <c r="AP46" s="48"/>
      <c r="AQ46" s="48"/>
      <c r="AR46" s="48"/>
      <c r="AS46" s="48"/>
      <c r="AT46" s="48"/>
      <c r="AU46" s="48"/>
      <c r="AV46" s="48"/>
      <c r="AW46" s="48"/>
      <c r="AX46" s="48"/>
      <c r="AY46" s="48"/>
      <c r="AZ46" s="48"/>
      <c r="BA46" s="48"/>
      <c r="BB46" s="48"/>
      <c r="BC46" s="48"/>
      <c r="BD46" s="48"/>
      <c r="BE46" s="48"/>
      <c r="BF46" s="48"/>
      <c r="BG46" s="48"/>
      <c r="BH46" s="48"/>
      <c r="BI46" s="48"/>
      <c r="BJ46" s="48"/>
      <c r="BK46" s="48"/>
      <c r="BL46" s="48"/>
      <c r="BM46" s="48"/>
      <c r="BN46" s="48"/>
      <c r="BO46" s="48"/>
      <c r="BP46" s="48"/>
      <c r="BQ46" s="48"/>
      <c r="BR46" s="48"/>
      <c r="BS46" s="48"/>
      <c r="BT46" s="48"/>
      <c r="BU46" s="48"/>
      <c r="BV46" s="48"/>
      <c r="BW46" s="48"/>
    </row>
    <row r="47" spans="1:75" s="5" customFormat="1">
      <c r="A47" s="14"/>
      <c r="C47" s="130"/>
      <c r="D47" s="130"/>
      <c r="E47" s="130"/>
      <c r="F47" s="130"/>
      <c r="G47" s="130"/>
      <c r="H47" s="130"/>
      <c r="I47" s="130"/>
      <c r="J47" s="130"/>
      <c r="K47" s="130"/>
      <c r="L47" s="1"/>
      <c r="M47" s="7"/>
      <c r="N47" s="7"/>
      <c r="O47" s="7"/>
      <c r="P47" s="7"/>
      <c r="Q47" s="7"/>
      <c r="R47" s="7"/>
      <c r="S47" s="59"/>
      <c r="T47" s="59"/>
      <c r="U47" s="23"/>
      <c r="V47" s="48"/>
      <c r="W47" s="42"/>
      <c r="X47" s="42"/>
      <c r="Y47" s="42"/>
      <c r="Z47" s="42"/>
      <c r="AA47" s="42"/>
      <c r="AB47" s="42"/>
      <c r="AC47" s="42"/>
      <c r="AD47" s="42"/>
      <c r="AE47" s="42"/>
      <c r="AF47" s="42"/>
      <c r="AG47" s="48"/>
      <c r="AH47" s="48"/>
      <c r="AI47" s="48"/>
      <c r="AJ47" s="48"/>
      <c r="AK47" s="48"/>
      <c r="AL47" s="48"/>
      <c r="AM47" s="48"/>
      <c r="AN47" s="48"/>
      <c r="AO47" s="48"/>
      <c r="AP47" s="48"/>
      <c r="AQ47" s="48"/>
      <c r="AR47" s="48"/>
      <c r="AS47" s="48"/>
      <c r="AT47" s="48"/>
      <c r="AU47" s="48"/>
      <c r="AV47" s="48"/>
      <c r="AW47" s="48"/>
      <c r="AX47" s="48"/>
      <c r="AY47" s="48"/>
      <c r="AZ47" s="48"/>
      <c r="BA47" s="48"/>
      <c r="BB47" s="48"/>
      <c r="BC47" s="48"/>
      <c r="BD47" s="48"/>
      <c r="BE47" s="48"/>
      <c r="BF47" s="48"/>
      <c r="BG47" s="48"/>
      <c r="BH47" s="48"/>
      <c r="BI47" s="48"/>
      <c r="BJ47" s="48"/>
      <c r="BK47" s="48"/>
      <c r="BL47" s="48"/>
      <c r="BM47" s="48"/>
      <c r="BN47" s="48"/>
      <c r="BO47" s="48"/>
      <c r="BP47" s="48"/>
      <c r="BQ47" s="48"/>
      <c r="BR47" s="48"/>
      <c r="BS47" s="48"/>
      <c r="BT47" s="48"/>
      <c r="BU47" s="48"/>
      <c r="BV47" s="48"/>
      <c r="BW47" s="48"/>
    </row>
    <row r="48" spans="1:75" s="5" customFormat="1">
      <c r="A48" s="14"/>
      <c r="B48" s="14"/>
      <c r="C48" s="51">
        <f>6/(D32^2)*(1/3*(D18/D33)^2+C43*((C45+1)/(C45+2))*(D18^(C45+1))/(D33*D18^C45)+(C45/(2*C45+1))*C43^2*(D18/D18)^(2*C45))-2</f>
        <v>0.94106663341464891</v>
      </c>
      <c r="D48" s="14"/>
      <c r="E48" s="14"/>
      <c r="F48" s="14"/>
      <c r="G48" s="14"/>
      <c r="H48" s="14"/>
      <c r="I48" s="14"/>
      <c r="J48" s="14"/>
      <c r="K48" s="14"/>
      <c r="L48" s="1"/>
      <c r="M48" s="7"/>
      <c r="N48" s="7"/>
      <c r="O48" s="7"/>
      <c r="P48" s="7"/>
      <c r="Q48" s="7"/>
      <c r="R48" s="7"/>
      <c r="S48" s="59"/>
      <c r="T48" s="59"/>
      <c r="U48" s="23"/>
      <c r="V48" s="48"/>
      <c r="W48" s="42"/>
      <c r="X48" s="42"/>
      <c r="Y48" s="42"/>
      <c r="Z48" s="42"/>
      <c r="AA48" s="42"/>
      <c r="AB48" s="42"/>
      <c r="AC48" s="42"/>
      <c r="AD48" s="42"/>
      <c r="AE48" s="42"/>
      <c r="AF48" s="42"/>
      <c r="AG48" s="48"/>
      <c r="AH48" s="48"/>
      <c r="AI48" s="48"/>
      <c r="AJ48" s="48"/>
      <c r="AK48" s="48"/>
      <c r="AL48" s="48"/>
      <c r="AM48" s="48"/>
      <c r="AN48" s="48"/>
      <c r="AO48" s="48"/>
      <c r="AP48" s="48"/>
      <c r="AQ48" s="48"/>
      <c r="AR48" s="48"/>
      <c r="AS48" s="48"/>
      <c r="AT48" s="48"/>
      <c r="AU48" s="48"/>
      <c r="AV48" s="48"/>
      <c r="AW48" s="48"/>
      <c r="AX48" s="48"/>
      <c r="AY48" s="48"/>
      <c r="AZ48" s="48"/>
      <c r="BA48" s="48"/>
      <c r="BB48" s="48"/>
      <c r="BC48" s="48"/>
      <c r="BD48" s="48"/>
      <c r="BE48" s="48"/>
      <c r="BF48" s="48"/>
      <c r="BG48" s="48"/>
      <c r="BH48" s="48"/>
      <c r="BI48" s="48"/>
      <c r="BJ48" s="48"/>
      <c r="BK48" s="48"/>
      <c r="BL48" s="48"/>
      <c r="BM48" s="48"/>
      <c r="BN48" s="48"/>
      <c r="BO48" s="48"/>
      <c r="BP48" s="48"/>
      <c r="BQ48" s="48"/>
      <c r="BR48" s="48"/>
      <c r="BS48" s="48"/>
      <c r="BT48" s="48"/>
      <c r="BU48" s="48"/>
      <c r="BV48" s="48"/>
      <c r="BW48" s="48"/>
    </row>
    <row r="49" spans="1:33" s="5" customFormat="1">
      <c r="A49" s="14"/>
      <c r="B49" s="34" t="s">
        <v>50</v>
      </c>
      <c r="C49" s="47" t="str">
        <f>[1]!xln(C50)</f>
        <v>0.941 × 50000</v>
      </c>
      <c r="D49" s="14"/>
      <c r="G49" s="23"/>
      <c r="H49" s="14"/>
      <c r="I49" s="14"/>
      <c r="J49" s="14"/>
      <c r="K49" s="14"/>
      <c r="L49" s="1"/>
      <c r="M49" s="7"/>
      <c r="N49" s="7"/>
      <c r="O49" s="7"/>
      <c r="P49" s="7"/>
      <c r="Q49" s="7"/>
      <c r="R49" s="7"/>
      <c r="S49" s="59"/>
      <c r="T49" s="59"/>
      <c r="U49" s="12"/>
      <c r="W49" s="52"/>
      <c r="X49" s="52"/>
      <c r="Y49" s="52"/>
      <c r="Z49" s="52"/>
      <c r="AA49" s="52"/>
      <c r="AB49" s="52"/>
      <c r="AC49" s="52"/>
      <c r="AD49" s="52"/>
      <c r="AE49" s="52"/>
      <c r="AF49" s="52"/>
    </row>
    <row r="50" spans="1:33" s="5" customFormat="1">
      <c r="A50" s="14"/>
      <c r="C50" s="54">
        <f>C48*D18</f>
        <v>47053.331670732448</v>
      </c>
      <c r="D50" s="47" t="s">
        <v>10</v>
      </c>
      <c r="E50" s="14"/>
      <c r="F50" s="17"/>
      <c r="G50" s="17"/>
      <c r="H50" s="14"/>
      <c r="I50" s="14"/>
      <c r="J50" s="14"/>
      <c r="K50" s="14"/>
      <c r="L50" s="1"/>
      <c r="M50" s="7"/>
      <c r="N50" s="7"/>
      <c r="O50" s="7"/>
      <c r="P50" s="7"/>
      <c r="Q50" s="7"/>
      <c r="R50" s="7"/>
      <c r="S50" s="59"/>
      <c r="T50" s="59"/>
      <c r="U50" s="12"/>
      <c r="W50" s="52"/>
      <c r="X50" s="52"/>
      <c r="Y50" s="52"/>
      <c r="Z50" s="52"/>
      <c r="AA50" s="52"/>
      <c r="AB50" s="52"/>
      <c r="AC50" s="52"/>
      <c r="AD50" s="52"/>
      <c r="AE50" s="52"/>
      <c r="AF50" s="52"/>
    </row>
    <row r="51" spans="1:33" s="5" customFormat="1">
      <c r="L51" s="1"/>
      <c r="M51" s="7"/>
      <c r="N51" s="7"/>
      <c r="O51" s="7"/>
      <c r="P51" s="7"/>
      <c r="Q51" s="7"/>
      <c r="R51" s="7"/>
      <c r="S51" s="59"/>
      <c r="T51" s="59"/>
      <c r="U51" s="12"/>
      <c r="W51" s="52"/>
      <c r="X51" s="52"/>
      <c r="Y51" s="52"/>
      <c r="Z51" s="52"/>
      <c r="AA51" s="52"/>
      <c r="AB51" s="52"/>
      <c r="AC51" s="52"/>
      <c r="AD51" s="52"/>
      <c r="AE51" s="52"/>
      <c r="AF51" s="52"/>
    </row>
    <row r="52" spans="1:33" s="5" customFormat="1">
      <c r="A52" s="14"/>
      <c r="B52" s="14" t="s">
        <v>17</v>
      </c>
      <c r="C52" s="20"/>
      <c r="D52" s="26"/>
      <c r="E52" s="14"/>
      <c r="F52" s="14"/>
      <c r="G52" s="14"/>
      <c r="H52" s="14"/>
      <c r="I52" s="14"/>
      <c r="J52" s="14"/>
      <c r="K52" s="14"/>
      <c r="L52" s="1"/>
      <c r="M52" s="7"/>
      <c r="N52" s="7"/>
      <c r="O52" s="7"/>
      <c r="P52" s="7"/>
      <c r="Q52" s="7"/>
      <c r="R52" s="7"/>
      <c r="S52" s="59"/>
      <c r="T52" s="59"/>
      <c r="U52" s="12"/>
      <c r="W52" s="52"/>
      <c r="X52" s="52"/>
      <c r="Y52" s="52"/>
      <c r="Z52" s="52"/>
      <c r="AA52" s="52"/>
      <c r="AB52" s="52"/>
      <c r="AC52" s="52"/>
      <c r="AD52" s="52"/>
      <c r="AE52" s="52"/>
      <c r="AF52" s="52"/>
    </row>
    <row r="53" spans="1:33" s="5" customFormat="1">
      <c r="A53" s="14"/>
      <c r="B53" s="20" t="s">
        <v>18</v>
      </c>
      <c r="C53" s="20"/>
      <c r="K53" s="14"/>
      <c r="L53" s="1"/>
      <c r="M53" s="7"/>
      <c r="N53" s="7"/>
      <c r="O53" s="7"/>
      <c r="P53" s="7"/>
      <c r="Q53" s="7"/>
      <c r="R53" s="7"/>
      <c r="S53" s="59"/>
      <c r="T53" s="59"/>
      <c r="U53" s="12"/>
      <c r="W53" s="52"/>
      <c r="X53" s="52"/>
      <c r="Y53" s="52"/>
      <c r="Z53" s="52"/>
      <c r="AA53" s="52"/>
      <c r="AB53" s="52"/>
      <c r="AC53" s="52"/>
      <c r="AD53" s="52"/>
      <c r="AE53" s="52"/>
      <c r="AF53" s="52"/>
    </row>
    <row r="54" spans="1:33" s="5" customFormat="1">
      <c r="A54" s="14"/>
      <c r="B54" s="14" t="s">
        <v>19</v>
      </c>
      <c r="C54" s="14"/>
      <c r="D54" s="14"/>
      <c r="E54" s="14"/>
      <c r="F54" s="14" t="s">
        <v>20</v>
      </c>
      <c r="G54" s="14"/>
      <c r="H54" s="14"/>
      <c r="I54" s="14"/>
      <c r="J54" s="14"/>
      <c r="K54" s="14"/>
      <c r="L54" s="1"/>
      <c r="M54" s="7"/>
      <c r="N54" s="7"/>
      <c r="O54" s="7"/>
      <c r="P54" s="7"/>
      <c r="Q54" s="7"/>
      <c r="R54" s="7"/>
      <c r="S54" s="59"/>
      <c r="T54" s="59"/>
      <c r="U54" s="12"/>
      <c r="W54" s="52"/>
      <c r="X54" s="52"/>
      <c r="Y54" s="52"/>
      <c r="Z54" s="52"/>
      <c r="AA54" s="52"/>
      <c r="AB54" s="52"/>
      <c r="AC54" s="52"/>
      <c r="AD54" s="52"/>
      <c r="AE54" s="52"/>
      <c r="AF54" s="52"/>
    </row>
    <row r="55" spans="1:33" s="5" customFormat="1">
      <c r="A55" s="14"/>
      <c r="B55" s="34" t="s">
        <v>16</v>
      </c>
      <c r="C55" s="20">
        <v>1.5</v>
      </c>
      <c r="D55" s="20"/>
      <c r="E55" s="14"/>
      <c r="F55" s="34" t="s">
        <v>16</v>
      </c>
      <c r="G55" s="20">
        <v>1.7</v>
      </c>
      <c r="H55" s="14"/>
      <c r="I55" s="14"/>
      <c r="J55" s="14"/>
      <c r="K55" s="14"/>
      <c r="L55" s="1"/>
      <c r="M55" s="7"/>
      <c r="N55" s="7"/>
      <c r="O55" s="7"/>
      <c r="P55" s="7"/>
      <c r="Q55" s="7"/>
      <c r="R55" s="7"/>
      <c r="S55" s="59"/>
      <c r="T55" s="59"/>
      <c r="U55" s="12"/>
      <c r="W55" s="52"/>
      <c r="X55" s="52"/>
      <c r="Y55" s="52"/>
      <c r="Z55" s="52"/>
      <c r="AA55" s="52"/>
      <c r="AB55" s="52"/>
      <c r="AC55" s="52"/>
      <c r="AD55" s="52"/>
      <c r="AE55" s="52"/>
      <c r="AF55" s="52"/>
    </row>
    <row r="56" spans="1:33" s="5" customFormat="1" ht="15">
      <c r="A56" s="14"/>
      <c r="B56" s="34" t="s">
        <v>48</v>
      </c>
      <c r="C56" s="47" t="str">
        <f>[1]!xln(C57)</f>
        <v>50000 + (1.5 - 1) × 47053</v>
      </c>
      <c r="E56" s="14"/>
      <c r="F56" s="34" t="s">
        <v>48</v>
      </c>
      <c r="G56" s="47" t="str">
        <f>[1]!xln(G57)</f>
        <v>50000 + (1.7 - 1) × 47053</v>
      </c>
      <c r="I56" s="14"/>
      <c r="J56" s="14"/>
      <c r="K56" s="14"/>
      <c r="L56" s="1"/>
      <c r="M56" s="7"/>
      <c r="N56" s="7"/>
      <c r="O56" s="7"/>
      <c r="P56" s="7"/>
      <c r="Q56" s="7"/>
      <c r="R56" s="7"/>
      <c r="S56" s="59"/>
      <c r="T56" s="59"/>
      <c r="U56" s="12"/>
      <c r="W56" s="52"/>
      <c r="X56" s="52"/>
      <c r="Y56" s="52"/>
      <c r="Z56" s="52"/>
      <c r="AA56" s="52"/>
      <c r="AB56" s="52"/>
      <c r="AC56" s="52"/>
      <c r="AD56" s="52"/>
      <c r="AE56" s="52"/>
      <c r="AF56" s="52"/>
    </row>
    <row r="57" spans="1:33" s="5" customFormat="1">
      <c r="A57" s="14"/>
      <c r="C57" s="46">
        <f>D18+(C55-1)*C50</f>
        <v>73526.665835366221</v>
      </c>
      <c r="D57" s="14" t="s">
        <v>10</v>
      </c>
      <c r="E57" s="14"/>
      <c r="F57" s="14"/>
      <c r="G57" s="46">
        <f>D18+(G55-1)*C50</f>
        <v>82937.332169512709</v>
      </c>
      <c r="H57" s="14" t="s">
        <v>10</v>
      </c>
      <c r="I57" s="14"/>
      <c r="J57" s="14"/>
      <c r="K57" s="14"/>
      <c r="L57" s="1"/>
      <c r="M57" s="7"/>
      <c r="N57" s="7"/>
      <c r="O57" s="7"/>
      <c r="P57" s="7"/>
      <c r="Q57" s="7"/>
      <c r="R57" s="7"/>
      <c r="S57" s="59"/>
      <c r="T57" s="59"/>
      <c r="U57" s="12"/>
      <c r="W57" s="52"/>
      <c r="X57" s="52"/>
      <c r="Y57" s="52"/>
      <c r="Z57" s="52"/>
      <c r="AA57" s="52"/>
      <c r="AB57" s="52"/>
      <c r="AC57" s="52"/>
      <c r="AD57" s="52"/>
      <c r="AE57" s="52"/>
      <c r="AF57" s="52"/>
    </row>
    <row r="58" spans="1:33" s="5" customFormat="1">
      <c r="A58" s="14"/>
      <c r="C58" s="46"/>
      <c r="D58" s="14"/>
      <c r="E58" s="14"/>
      <c r="F58" s="14"/>
      <c r="G58" s="46"/>
      <c r="H58" s="14"/>
      <c r="I58" s="14"/>
      <c r="J58" s="14"/>
      <c r="K58" s="14"/>
      <c r="L58" s="1"/>
      <c r="M58" s="7"/>
      <c r="N58" s="7"/>
      <c r="O58" s="7"/>
      <c r="P58" s="7"/>
      <c r="Q58" s="7"/>
      <c r="R58" s="7"/>
      <c r="S58" s="59"/>
      <c r="T58" s="59"/>
      <c r="U58" s="12"/>
      <c r="W58" s="52"/>
      <c r="X58" s="52"/>
      <c r="Y58" s="52"/>
      <c r="Z58" s="52"/>
      <c r="AA58" s="52"/>
      <c r="AB58" s="52"/>
      <c r="AC58" s="52"/>
      <c r="AD58" s="52"/>
      <c r="AE58" s="52"/>
      <c r="AF58" s="52"/>
    </row>
    <row r="59" spans="1:33" s="5" customFormat="1">
      <c r="A59" s="14"/>
      <c r="B59" s="94"/>
      <c r="C59" s="46"/>
      <c r="D59" s="15"/>
      <c r="E59" s="15"/>
      <c r="F59" s="95" t="s">
        <v>78</v>
      </c>
      <c r="G59" s="46"/>
      <c r="H59" s="15"/>
      <c r="I59" s="15"/>
      <c r="J59" s="15"/>
      <c r="K59" s="14"/>
      <c r="L59" s="8"/>
      <c r="M59" s="7"/>
      <c r="N59" s="7"/>
      <c r="O59" s="7"/>
      <c r="P59" s="7"/>
      <c r="Q59" s="7"/>
      <c r="R59" s="7"/>
      <c r="S59" s="59"/>
      <c r="T59" s="59"/>
      <c r="U59" s="12"/>
      <c r="W59" s="52"/>
      <c r="X59" s="52"/>
      <c r="Y59" s="52"/>
      <c r="Z59" s="52"/>
      <c r="AA59" s="52"/>
      <c r="AB59" s="52"/>
      <c r="AC59" s="52"/>
      <c r="AD59" s="52"/>
      <c r="AE59" s="52"/>
      <c r="AF59" s="52"/>
    </row>
    <row r="60" spans="1:33" s="5" customFormat="1">
      <c r="A60" s="14"/>
      <c r="B60" s="15"/>
      <c r="C60" s="15"/>
      <c r="D60" s="15"/>
      <c r="E60" s="15"/>
      <c r="F60" s="105" t="s">
        <v>84</v>
      </c>
      <c r="G60" s="15"/>
      <c r="H60" s="15"/>
      <c r="I60" s="15"/>
      <c r="J60" s="15"/>
      <c r="K60" s="14"/>
      <c r="L60" s="8"/>
      <c r="M60" s="7"/>
      <c r="N60" s="7"/>
      <c r="O60" s="7"/>
      <c r="P60" s="7"/>
      <c r="Q60" s="7"/>
      <c r="R60" s="7"/>
      <c r="S60" s="59"/>
      <c r="T60" s="59"/>
      <c r="U60" s="12"/>
      <c r="W60" s="52"/>
      <c r="X60" s="52"/>
      <c r="Y60" s="52"/>
      <c r="Z60" s="52"/>
      <c r="AA60" s="52"/>
      <c r="AB60" s="52"/>
      <c r="AF60" s="17"/>
      <c r="AG60" s="17"/>
    </row>
    <row r="61" spans="1:33">
      <c r="A61" s="9"/>
      <c r="B61" s="9"/>
      <c r="C61" s="9"/>
      <c r="D61" s="9"/>
      <c r="E61" s="9"/>
      <c r="F61" s="9"/>
      <c r="G61" s="9"/>
      <c r="H61" s="9"/>
      <c r="I61" s="9"/>
      <c r="J61" s="9"/>
      <c r="K61" s="9"/>
      <c r="L61" s="6"/>
      <c r="M61" s="53"/>
      <c r="N61" s="93"/>
      <c r="S61" s="7"/>
      <c r="T61" s="7"/>
    </row>
    <row r="62" spans="1:33">
      <c r="A62" s="9"/>
      <c r="B62" s="9"/>
      <c r="C62" s="9"/>
      <c r="D62" s="9"/>
      <c r="E62" s="9"/>
      <c r="F62" s="9"/>
      <c r="G62" s="9"/>
      <c r="H62" s="9"/>
      <c r="I62" s="9"/>
      <c r="J62" s="9"/>
      <c r="K62" s="9"/>
      <c r="L62" s="6"/>
      <c r="M62" s="53"/>
      <c r="N62" s="93"/>
      <c r="S62" s="7"/>
      <c r="T62" s="7"/>
    </row>
    <row r="63" spans="1:33">
      <c r="A63" s="9"/>
      <c r="B63" s="9"/>
      <c r="C63" s="9"/>
      <c r="D63" s="9"/>
      <c r="E63" s="9"/>
      <c r="F63" s="9"/>
      <c r="G63" s="9"/>
      <c r="H63" s="9"/>
      <c r="I63" s="9"/>
      <c r="J63" s="9"/>
      <c r="K63" s="9"/>
      <c r="L63" s="6"/>
      <c r="M63" s="53"/>
      <c r="N63" s="93"/>
      <c r="S63" s="7"/>
      <c r="T63" s="7"/>
    </row>
    <row r="64" spans="1:33">
      <c r="A64" s="9"/>
      <c r="B64" s="9"/>
      <c r="C64" s="9"/>
      <c r="D64" s="9"/>
      <c r="E64" s="9"/>
      <c r="F64" s="9"/>
      <c r="G64" s="9"/>
      <c r="H64" s="9"/>
      <c r="I64" s="9"/>
      <c r="J64" s="9"/>
      <c r="K64" s="9"/>
      <c r="L64" s="6"/>
      <c r="M64" s="53"/>
      <c r="N64" s="93"/>
      <c r="S64" s="7"/>
      <c r="T64" s="7"/>
    </row>
    <row r="65" spans="1:20">
      <c r="A65" s="9"/>
      <c r="B65" s="9"/>
      <c r="C65" s="9"/>
      <c r="D65" s="9"/>
      <c r="E65" s="9"/>
      <c r="F65" s="9"/>
      <c r="G65" s="9"/>
      <c r="H65" s="9"/>
      <c r="I65" s="9"/>
      <c r="J65" s="9"/>
      <c r="K65" s="9"/>
      <c r="L65" s="6"/>
      <c r="M65" s="53"/>
      <c r="N65" s="93"/>
      <c r="S65" s="7"/>
      <c r="T65" s="7"/>
    </row>
    <row r="66" spans="1:20">
      <c r="A66" s="9"/>
      <c r="B66" s="9"/>
      <c r="C66" s="9"/>
      <c r="D66" s="9"/>
      <c r="E66" s="9"/>
      <c r="F66" s="9"/>
      <c r="G66" s="9"/>
      <c r="H66" s="9"/>
      <c r="I66" s="9"/>
      <c r="J66" s="9"/>
      <c r="K66" s="9"/>
      <c r="L66" s="6"/>
      <c r="M66" s="53"/>
      <c r="N66" s="93"/>
      <c r="S66" s="7"/>
      <c r="T66" s="7"/>
    </row>
    <row r="67" spans="1:20">
      <c r="A67" s="9"/>
      <c r="B67" s="9"/>
      <c r="C67" s="9"/>
      <c r="D67" s="9"/>
      <c r="E67" s="9"/>
      <c r="F67" s="9"/>
      <c r="G67" s="9"/>
      <c r="H67" s="9"/>
      <c r="I67" s="9"/>
      <c r="J67" s="9"/>
      <c r="K67" s="9"/>
      <c r="L67" s="6"/>
      <c r="M67" s="53"/>
      <c r="N67" s="93"/>
      <c r="S67" s="7"/>
      <c r="T67" s="7"/>
    </row>
    <row r="68" spans="1:20">
      <c r="A68" s="9"/>
      <c r="B68" s="9"/>
      <c r="C68" s="9"/>
      <c r="D68" s="9"/>
      <c r="E68" s="9"/>
      <c r="F68" s="9"/>
      <c r="G68" s="9"/>
      <c r="H68" s="9"/>
      <c r="I68" s="9"/>
      <c r="J68" s="9"/>
      <c r="K68" s="9"/>
      <c r="L68" s="6"/>
      <c r="M68" s="53"/>
      <c r="N68" s="93"/>
      <c r="S68" s="7"/>
      <c r="T68" s="7"/>
    </row>
    <row r="69" spans="1:20">
      <c r="A69" s="9"/>
      <c r="B69" s="9"/>
      <c r="C69" s="9"/>
      <c r="D69" s="9"/>
      <c r="E69" s="9"/>
      <c r="F69" s="9"/>
      <c r="G69" s="9"/>
      <c r="H69" s="9"/>
      <c r="I69" s="9"/>
      <c r="J69" s="9"/>
      <c r="K69" s="9"/>
      <c r="L69" s="6"/>
      <c r="M69" s="53"/>
      <c r="N69" s="93"/>
      <c r="S69" s="7"/>
      <c r="T69" s="7"/>
    </row>
    <row r="70" spans="1:20">
      <c r="A70" s="9"/>
      <c r="B70" s="9"/>
      <c r="C70" s="9"/>
      <c r="D70" s="9"/>
      <c r="E70" s="9"/>
      <c r="F70" s="9"/>
      <c r="G70" s="9"/>
      <c r="H70" s="9"/>
      <c r="I70" s="9"/>
      <c r="J70" s="9"/>
      <c r="K70" s="9"/>
      <c r="L70" s="6"/>
      <c r="M70" s="53"/>
      <c r="N70" s="93"/>
      <c r="S70" s="7"/>
      <c r="T70" s="7"/>
    </row>
    <row r="71" spans="1:20">
      <c r="A71" s="9"/>
      <c r="B71" s="9"/>
      <c r="C71" s="9"/>
      <c r="D71" s="9"/>
      <c r="E71" s="9"/>
      <c r="F71" s="9"/>
      <c r="G71" s="9"/>
      <c r="H71" s="9"/>
      <c r="I71" s="9"/>
      <c r="J71" s="9"/>
      <c r="K71" s="9"/>
      <c r="L71" s="6"/>
      <c r="M71" s="53"/>
      <c r="N71" s="93"/>
      <c r="S71" s="7"/>
      <c r="T71" s="7"/>
    </row>
    <row r="72" spans="1:20">
      <c r="A72" s="9"/>
      <c r="B72" s="9"/>
      <c r="C72" s="9"/>
      <c r="D72" s="9"/>
      <c r="E72" s="9"/>
      <c r="F72" s="9"/>
      <c r="G72" s="9"/>
      <c r="H72" s="9"/>
      <c r="I72" s="9"/>
      <c r="J72" s="9"/>
      <c r="K72" s="9"/>
      <c r="L72" s="6"/>
      <c r="M72" s="53"/>
      <c r="N72" s="93"/>
      <c r="S72" s="7"/>
      <c r="T72" s="7"/>
    </row>
    <row r="73" spans="1:20">
      <c r="A73" s="9"/>
      <c r="B73" s="9"/>
      <c r="C73" s="9"/>
      <c r="D73" s="9"/>
      <c r="E73" s="9"/>
      <c r="F73" s="9"/>
      <c r="G73" s="9"/>
      <c r="H73" s="9"/>
      <c r="I73" s="9"/>
      <c r="J73" s="9"/>
      <c r="K73" s="9"/>
      <c r="L73" s="6"/>
      <c r="M73" s="53"/>
      <c r="N73" s="93"/>
      <c r="S73" s="7"/>
      <c r="T73" s="7"/>
    </row>
    <row r="74" spans="1:20">
      <c r="A74" s="9"/>
      <c r="B74" s="9"/>
      <c r="C74" s="9"/>
      <c r="D74" s="9"/>
      <c r="E74" s="9"/>
      <c r="F74" s="9"/>
      <c r="G74" s="9"/>
      <c r="H74" s="9"/>
      <c r="I74" s="9"/>
      <c r="J74" s="9"/>
      <c r="K74" s="9"/>
      <c r="L74" s="6"/>
      <c r="M74" s="53"/>
      <c r="N74" s="93"/>
      <c r="S74" s="7"/>
      <c r="T74" s="7"/>
    </row>
    <row r="75" spans="1:20">
      <c r="A75" s="9"/>
      <c r="B75" s="9"/>
      <c r="C75" s="9"/>
      <c r="D75" s="9"/>
      <c r="E75" s="9"/>
      <c r="F75" s="9"/>
      <c r="G75" s="9"/>
      <c r="H75" s="9"/>
      <c r="I75" s="9"/>
      <c r="J75" s="9"/>
      <c r="K75" s="9"/>
      <c r="L75" s="6"/>
      <c r="M75" s="53"/>
      <c r="N75" s="93"/>
      <c r="S75" s="7"/>
      <c r="T75" s="7"/>
    </row>
    <row r="76" spans="1:20">
      <c r="A76" s="9"/>
      <c r="B76" s="9"/>
      <c r="C76" s="9"/>
      <c r="D76" s="9"/>
      <c r="E76" s="9"/>
      <c r="F76" s="9"/>
      <c r="G76" s="9"/>
      <c r="H76" s="9"/>
      <c r="I76" s="9"/>
      <c r="J76" s="9"/>
      <c r="K76" s="9"/>
      <c r="L76" s="6"/>
      <c r="M76" s="53"/>
      <c r="N76" s="93"/>
      <c r="S76" s="7"/>
      <c r="T76" s="7"/>
    </row>
    <row r="77" spans="1:20">
      <c r="A77" s="9"/>
      <c r="B77" s="9"/>
      <c r="C77" s="9"/>
      <c r="D77" s="9"/>
      <c r="E77" s="9"/>
      <c r="F77" s="9"/>
      <c r="G77" s="9"/>
      <c r="H77" s="9"/>
      <c r="I77" s="9"/>
      <c r="J77" s="9"/>
      <c r="K77" s="9"/>
      <c r="L77" s="6"/>
      <c r="M77" s="53"/>
      <c r="N77" s="93"/>
      <c r="S77" s="7"/>
      <c r="T77" s="7"/>
    </row>
    <row r="78" spans="1:20">
      <c r="A78" s="9"/>
      <c r="B78" s="9"/>
      <c r="C78" s="9"/>
      <c r="D78" s="9"/>
      <c r="E78" s="9"/>
      <c r="F78" s="9"/>
      <c r="G78" s="9"/>
      <c r="H78" s="9"/>
      <c r="I78" s="9"/>
      <c r="J78" s="9"/>
      <c r="K78" s="9"/>
      <c r="L78" s="6"/>
      <c r="M78" s="53"/>
      <c r="N78" s="93"/>
      <c r="S78" s="7"/>
      <c r="T78" s="7"/>
    </row>
    <row r="79" spans="1:20">
      <c r="A79" s="9"/>
      <c r="B79" s="9"/>
      <c r="C79" s="9"/>
      <c r="D79" s="9"/>
      <c r="E79" s="9"/>
      <c r="F79" s="9"/>
      <c r="G79" s="9"/>
      <c r="H79" s="9"/>
      <c r="I79" s="9"/>
      <c r="J79" s="9"/>
      <c r="K79" s="9"/>
      <c r="L79" s="6"/>
      <c r="M79" s="53"/>
      <c r="N79" s="93"/>
      <c r="S79" s="7"/>
      <c r="T79" s="7"/>
    </row>
    <row r="80" spans="1:20">
      <c r="A80" s="9"/>
      <c r="B80" s="9"/>
      <c r="C80" s="9"/>
      <c r="D80" s="9"/>
      <c r="E80" s="9"/>
      <c r="F80" s="9"/>
      <c r="G80" s="9"/>
      <c r="H80" s="9"/>
      <c r="I80" s="9"/>
      <c r="J80" s="9"/>
      <c r="K80" s="9"/>
      <c r="L80" s="6"/>
      <c r="M80" s="53"/>
      <c r="N80" s="93"/>
      <c r="S80" s="7"/>
      <c r="T80" s="7"/>
    </row>
    <row r="81" spans="1:20">
      <c r="A81" s="9"/>
      <c r="B81" s="9"/>
      <c r="C81" s="9"/>
      <c r="D81" s="9"/>
      <c r="E81" s="9"/>
      <c r="F81" s="9"/>
      <c r="G81" s="9"/>
      <c r="H81" s="9"/>
      <c r="I81" s="9"/>
      <c r="J81" s="9"/>
      <c r="K81" s="9"/>
      <c r="L81" s="6"/>
      <c r="M81" s="53"/>
      <c r="N81" s="93"/>
      <c r="S81" s="7"/>
      <c r="T81" s="7"/>
    </row>
    <row r="82" spans="1:20">
      <c r="A82" s="9"/>
      <c r="B82" s="9"/>
      <c r="C82" s="9"/>
      <c r="D82" s="9"/>
      <c r="E82" s="9"/>
      <c r="F82" s="9"/>
      <c r="G82" s="9"/>
      <c r="H82" s="9"/>
      <c r="I82" s="9"/>
      <c r="J82" s="9"/>
      <c r="K82" s="9"/>
      <c r="L82" s="6"/>
      <c r="M82" s="53"/>
      <c r="N82" s="93"/>
      <c r="S82" s="7"/>
      <c r="T82" s="7"/>
    </row>
    <row r="83" spans="1:20">
      <c r="A83" s="9"/>
      <c r="B83" s="9"/>
      <c r="C83" s="9"/>
      <c r="D83" s="9"/>
      <c r="E83" s="9"/>
      <c r="F83" s="9"/>
      <c r="G83" s="9"/>
      <c r="H83" s="9"/>
      <c r="I83" s="9"/>
      <c r="J83" s="9"/>
      <c r="K83" s="9"/>
      <c r="L83" s="6"/>
      <c r="M83" s="53"/>
      <c r="N83" s="93"/>
      <c r="S83" s="7"/>
      <c r="T83" s="7"/>
    </row>
    <row r="84" spans="1:20">
      <c r="A84" s="9"/>
      <c r="B84" s="9"/>
      <c r="C84" s="9"/>
      <c r="D84" s="9"/>
      <c r="E84" s="9"/>
      <c r="F84" s="9"/>
      <c r="G84" s="9"/>
      <c r="H84" s="9"/>
      <c r="I84" s="9"/>
      <c r="J84" s="9"/>
      <c r="K84" s="9"/>
      <c r="L84" s="6"/>
      <c r="M84" s="53"/>
      <c r="N84" s="93"/>
      <c r="S84" s="7"/>
      <c r="T84" s="7"/>
    </row>
    <row r="85" spans="1:20">
      <c r="A85" s="9"/>
      <c r="B85" s="9"/>
      <c r="C85" s="9"/>
      <c r="D85" s="9"/>
      <c r="E85" s="9"/>
      <c r="F85" s="9"/>
      <c r="G85" s="9"/>
      <c r="H85" s="9"/>
      <c r="I85" s="9"/>
      <c r="J85" s="9"/>
      <c r="K85" s="9"/>
      <c r="L85" s="6"/>
      <c r="M85" s="53"/>
      <c r="N85" s="93"/>
      <c r="S85" s="7"/>
      <c r="T85" s="7"/>
    </row>
    <row r="86" spans="1:20">
      <c r="A86" s="9"/>
      <c r="B86" s="9"/>
      <c r="C86" s="9"/>
      <c r="D86" s="9"/>
      <c r="E86" s="9"/>
      <c r="F86" s="9"/>
      <c r="G86" s="9"/>
      <c r="H86" s="9"/>
      <c r="I86" s="9"/>
      <c r="J86" s="9"/>
      <c r="K86" s="9"/>
      <c r="L86" s="6"/>
      <c r="M86" s="53"/>
      <c r="N86" s="93"/>
      <c r="S86" s="7"/>
      <c r="T86" s="7"/>
    </row>
    <row r="87" spans="1:20">
      <c r="A87" s="9"/>
      <c r="B87" s="9"/>
      <c r="C87" s="9"/>
      <c r="D87" s="9"/>
      <c r="E87" s="9"/>
      <c r="F87" s="9"/>
      <c r="G87" s="9"/>
      <c r="H87" s="9"/>
      <c r="I87" s="9"/>
      <c r="J87" s="9"/>
      <c r="K87" s="9"/>
      <c r="L87" s="6"/>
      <c r="M87" s="53"/>
      <c r="N87" s="93"/>
      <c r="S87" s="7"/>
      <c r="T87" s="7"/>
    </row>
    <row r="88" spans="1:20">
      <c r="A88" s="9"/>
      <c r="B88" s="9"/>
      <c r="C88" s="9"/>
      <c r="D88" s="9"/>
      <c r="E88" s="9"/>
      <c r="F88" s="9"/>
      <c r="G88" s="9"/>
      <c r="H88" s="9"/>
      <c r="I88" s="9"/>
      <c r="J88" s="9"/>
      <c r="K88" s="9"/>
      <c r="L88" s="6"/>
      <c r="M88" s="53"/>
      <c r="N88" s="93"/>
      <c r="S88" s="7"/>
      <c r="T88" s="7"/>
    </row>
    <row r="89" spans="1:20">
      <c r="A89" s="9"/>
      <c r="B89" s="9"/>
      <c r="C89" s="9"/>
      <c r="D89" s="9"/>
      <c r="E89" s="9"/>
      <c r="F89" s="9"/>
      <c r="G89" s="9"/>
      <c r="H89" s="9"/>
      <c r="I89" s="9"/>
      <c r="J89" s="9"/>
      <c r="K89" s="9"/>
      <c r="L89" s="6"/>
      <c r="M89" s="53"/>
      <c r="N89" s="93"/>
      <c r="S89" s="7"/>
      <c r="T89" s="7"/>
    </row>
    <row r="90" spans="1:20">
      <c r="A90" s="9"/>
      <c r="B90" s="9"/>
      <c r="C90" s="9"/>
      <c r="D90" s="9"/>
      <c r="E90" s="9"/>
      <c r="F90" s="9"/>
      <c r="G90" s="9"/>
      <c r="H90" s="9"/>
      <c r="I90" s="9"/>
      <c r="J90" s="9"/>
      <c r="K90" s="9"/>
      <c r="L90" s="6"/>
      <c r="M90" s="53"/>
      <c r="N90" s="93"/>
      <c r="S90" s="7"/>
      <c r="T90" s="7"/>
    </row>
    <row r="91" spans="1:20">
      <c r="A91" s="9"/>
      <c r="B91" s="9"/>
      <c r="C91" s="9"/>
      <c r="D91" s="9"/>
      <c r="E91" s="9"/>
      <c r="F91" s="9"/>
      <c r="G91" s="9"/>
      <c r="H91" s="9"/>
      <c r="I91" s="9"/>
      <c r="J91" s="9"/>
      <c r="K91" s="9"/>
      <c r="L91" s="6"/>
      <c r="M91" s="53"/>
      <c r="N91" s="93"/>
      <c r="S91" s="7"/>
      <c r="T91" s="7"/>
    </row>
    <row r="92" spans="1:20">
      <c r="A92" s="9"/>
      <c r="B92" s="9"/>
      <c r="C92" s="9"/>
      <c r="D92" s="9"/>
      <c r="E92" s="9"/>
      <c r="F92" s="9"/>
      <c r="G92" s="9"/>
      <c r="H92" s="9"/>
      <c r="I92" s="9"/>
      <c r="J92" s="9"/>
      <c r="K92" s="9"/>
      <c r="L92" s="6"/>
      <c r="M92" s="53"/>
      <c r="N92" s="93"/>
      <c r="S92" s="7"/>
      <c r="T92" s="7"/>
    </row>
    <row r="93" spans="1:20">
      <c r="A93" s="9"/>
      <c r="B93" s="9"/>
      <c r="C93" s="9"/>
      <c r="D93" s="9"/>
      <c r="E93" s="9"/>
      <c r="F93" s="9"/>
      <c r="G93" s="9"/>
      <c r="H93" s="9"/>
      <c r="I93" s="9"/>
      <c r="J93" s="9"/>
      <c r="K93" s="9"/>
      <c r="L93" s="6"/>
      <c r="M93" s="53"/>
      <c r="N93" s="93"/>
      <c r="S93" s="7"/>
      <c r="T93" s="7"/>
    </row>
    <row r="94" spans="1:20">
      <c r="A94" s="9"/>
      <c r="B94" s="9"/>
      <c r="C94" s="9"/>
      <c r="D94" s="9"/>
      <c r="E94" s="9"/>
      <c r="F94" s="9"/>
      <c r="G94" s="9"/>
      <c r="H94" s="9"/>
      <c r="I94" s="9"/>
      <c r="J94" s="9"/>
      <c r="K94" s="9"/>
      <c r="L94" s="6"/>
      <c r="M94" s="53"/>
      <c r="N94" s="93"/>
      <c r="S94" s="7"/>
      <c r="T94" s="7"/>
    </row>
    <row r="95" spans="1:20">
      <c r="A95" s="9"/>
      <c r="B95" s="9"/>
      <c r="C95" s="9"/>
      <c r="D95" s="9"/>
      <c r="E95" s="9"/>
      <c r="F95" s="9"/>
      <c r="G95" s="9"/>
      <c r="H95" s="9"/>
      <c r="I95" s="9"/>
      <c r="J95" s="9"/>
      <c r="K95" s="9"/>
      <c r="L95" s="6"/>
      <c r="M95" s="53"/>
      <c r="N95" s="93"/>
      <c r="S95" s="7"/>
      <c r="T95" s="7"/>
    </row>
    <row r="96" spans="1:20">
      <c r="A96" s="9"/>
      <c r="B96" s="9"/>
      <c r="C96" s="9"/>
      <c r="D96" s="9"/>
      <c r="E96" s="9"/>
      <c r="F96" s="9"/>
      <c r="G96" s="9"/>
      <c r="H96" s="9"/>
      <c r="I96" s="9"/>
      <c r="J96" s="9"/>
      <c r="K96" s="9"/>
      <c r="L96" s="6"/>
      <c r="M96" s="53"/>
      <c r="N96" s="93"/>
      <c r="S96" s="7"/>
      <c r="T96" s="7"/>
    </row>
    <row r="97" spans="1:20">
      <c r="A97" s="9"/>
      <c r="B97" s="9"/>
      <c r="C97" s="9"/>
      <c r="D97" s="9"/>
      <c r="E97" s="9"/>
      <c r="F97" s="9"/>
      <c r="G97" s="9"/>
      <c r="H97" s="9"/>
      <c r="I97" s="9"/>
      <c r="J97" s="9"/>
      <c r="K97" s="9"/>
      <c r="L97" s="6"/>
      <c r="M97" s="53"/>
      <c r="N97" s="93"/>
      <c r="S97" s="7"/>
      <c r="T97" s="7"/>
    </row>
    <row r="98" spans="1:20">
      <c r="A98" s="9"/>
      <c r="B98" s="9"/>
      <c r="C98" s="9"/>
      <c r="D98" s="9"/>
      <c r="E98" s="9"/>
      <c r="F98" s="9"/>
      <c r="G98" s="9"/>
      <c r="H98" s="9"/>
      <c r="I98" s="9"/>
      <c r="J98" s="9"/>
      <c r="K98" s="9"/>
      <c r="L98" s="6"/>
      <c r="M98" s="53"/>
      <c r="N98" s="93"/>
      <c r="S98" s="7"/>
      <c r="T98" s="7"/>
    </row>
    <row r="99" spans="1:20">
      <c r="A99" s="9"/>
      <c r="B99" s="9"/>
      <c r="C99" s="9"/>
      <c r="D99" s="9"/>
      <c r="E99" s="9"/>
      <c r="F99" s="9"/>
      <c r="G99" s="9"/>
      <c r="H99" s="9"/>
      <c r="I99" s="9"/>
      <c r="J99" s="9"/>
      <c r="K99" s="9"/>
      <c r="L99" s="6"/>
      <c r="M99" s="53"/>
      <c r="N99" s="93"/>
      <c r="S99" s="7"/>
      <c r="T99" s="7"/>
    </row>
    <row r="100" spans="1:20">
      <c r="A100" s="9"/>
      <c r="B100" s="9"/>
      <c r="C100" s="9"/>
      <c r="D100" s="9"/>
      <c r="E100" s="9"/>
      <c r="F100" s="9"/>
      <c r="G100" s="9"/>
      <c r="H100" s="9"/>
      <c r="I100" s="9"/>
      <c r="J100" s="9"/>
      <c r="K100" s="9"/>
      <c r="L100" s="6"/>
      <c r="M100" s="53"/>
      <c r="N100" s="93"/>
      <c r="S100" s="7"/>
      <c r="T100" s="7"/>
    </row>
    <row r="101" spans="1:20">
      <c r="A101" s="9"/>
      <c r="B101" s="9"/>
      <c r="C101" s="9"/>
      <c r="D101" s="9"/>
      <c r="E101" s="9"/>
      <c r="F101" s="9"/>
      <c r="G101" s="9"/>
      <c r="H101" s="9"/>
      <c r="I101" s="9"/>
      <c r="J101" s="9"/>
      <c r="K101" s="9"/>
      <c r="L101" s="6"/>
      <c r="M101" s="53"/>
      <c r="N101" s="93"/>
      <c r="S101" s="7"/>
      <c r="T101" s="7"/>
    </row>
    <row r="102" spans="1:20">
      <c r="A102" s="9"/>
      <c r="B102" s="9"/>
      <c r="C102" s="9"/>
      <c r="D102" s="9"/>
      <c r="E102" s="9"/>
      <c r="F102" s="9"/>
      <c r="G102" s="9"/>
      <c r="H102" s="9"/>
      <c r="I102" s="9"/>
      <c r="J102" s="9"/>
      <c r="K102" s="9"/>
      <c r="L102" s="6"/>
      <c r="M102" s="53"/>
      <c r="N102" s="93"/>
      <c r="S102" s="7"/>
      <c r="T102" s="7"/>
    </row>
    <row r="103" spans="1:20">
      <c r="A103" s="9"/>
      <c r="B103" s="9"/>
      <c r="C103" s="9"/>
      <c r="D103" s="9"/>
      <c r="E103" s="9"/>
      <c r="F103" s="9"/>
      <c r="G103" s="9"/>
      <c r="H103" s="9"/>
      <c r="I103" s="9"/>
      <c r="J103" s="9"/>
      <c r="K103" s="9"/>
      <c r="L103" s="6"/>
      <c r="M103" s="53"/>
      <c r="N103" s="93"/>
      <c r="S103" s="7"/>
      <c r="T103" s="7"/>
    </row>
    <row r="104" spans="1:20">
      <c r="A104" s="9"/>
      <c r="B104" s="9"/>
      <c r="C104" s="9"/>
      <c r="D104" s="9"/>
      <c r="E104" s="9"/>
      <c r="F104" s="9"/>
      <c r="G104" s="9"/>
      <c r="H104" s="9"/>
      <c r="I104" s="9"/>
      <c r="J104" s="9"/>
      <c r="K104" s="9"/>
      <c r="L104" s="6"/>
      <c r="M104" s="53"/>
      <c r="N104" s="93"/>
      <c r="S104" s="7"/>
      <c r="T104" s="7"/>
    </row>
    <row r="105" spans="1:20">
      <c r="A105" s="9"/>
      <c r="B105" s="9"/>
      <c r="C105" s="9"/>
      <c r="D105" s="9"/>
      <c r="E105" s="9"/>
      <c r="F105" s="9"/>
      <c r="G105" s="9"/>
      <c r="H105" s="9"/>
      <c r="I105" s="9"/>
      <c r="J105" s="9"/>
      <c r="K105" s="9"/>
      <c r="L105" s="6"/>
      <c r="M105" s="53"/>
      <c r="N105" s="93"/>
      <c r="S105" s="7"/>
      <c r="T105" s="7"/>
    </row>
    <row r="106" spans="1:20">
      <c r="A106" s="9"/>
      <c r="B106" s="9"/>
      <c r="C106" s="9"/>
      <c r="D106" s="9"/>
      <c r="E106" s="9"/>
      <c r="F106" s="9"/>
      <c r="G106" s="9"/>
      <c r="H106" s="9"/>
      <c r="I106" s="9"/>
      <c r="J106" s="9"/>
      <c r="K106" s="9"/>
      <c r="L106" s="6"/>
      <c r="M106" s="53"/>
      <c r="N106" s="93"/>
      <c r="S106" s="7"/>
      <c r="T106" s="7"/>
    </row>
    <row r="107" spans="1:20">
      <c r="A107" s="9"/>
      <c r="B107" s="9"/>
      <c r="C107" s="9"/>
      <c r="D107" s="9"/>
      <c r="E107" s="9"/>
      <c r="F107" s="9"/>
      <c r="G107" s="9"/>
      <c r="H107" s="9"/>
      <c r="I107" s="9"/>
      <c r="J107" s="9"/>
      <c r="K107" s="9"/>
      <c r="L107" s="6"/>
      <c r="M107" s="53"/>
      <c r="N107" s="93"/>
      <c r="S107" s="7"/>
      <c r="T107" s="7"/>
    </row>
    <row r="108" spans="1:20">
      <c r="A108" s="9"/>
      <c r="B108" s="9"/>
      <c r="C108" s="9"/>
      <c r="D108" s="9"/>
      <c r="E108" s="9"/>
      <c r="F108" s="9"/>
      <c r="G108" s="9"/>
      <c r="H108" s="9"/>
      <c r="I108" s="9"/>
      <c r="J108" s="9"/>
      <c r="K108" s="9"/>
      <c r="L108" s="6"/>
      <c r="M108" s="53"/>
      <c r="N108" s="93"/>
      <c r="S108" s="7"/>
      <c r="T108" s="7"/>
    </row>
    <row r="109" spans="1:20">
      <c r="A109" s="9"/>
      <c r="B109" s="9"/>
      <c r="C109" s="9"/>
      <c r="D109" s="9"/>
      <c r="E109" s="9"/>
      <c r="F109" s="9"/>
      <c r="G109" s="9"/>
      <c r="H109" s="9"/>
      <c r="I109" s="9"/>
      <c r="J109" s="9"/>
      <c r="K109" s="9"/>
      <c r="L109" s="6"/>
      <c r="M109" s="53"/>
      <c r="N109" s="93"/>
      <c r="S109" s="7"/>
      <c r="T109" s="7"/>
    </row>
    <row r="110" spans="1:20">
      <c r="A110" s="9"/>
      <c r="B110" s="9"/>
      <c r="C110" s="9"/>
      <c r="D110" s="9"/>
      <c r="E110" s="9"/>
      <c r="F110" s="9"/>
      <c r="G110" s="9"/>
      <c r="H110" s="9"/>
      <c r="I110" s="9"/>
      <c r="J110" s="9"/>
      <c r="K110" s="9"/>
      <c r="L110" s="6"/>
      <c r="M110" s="53"/>
      <c r="N110" s="93"/>
      <c r="S110" s="7"/>
      <c r="T110" s="7"/>
    </row>
    <row r="111" spans="1:20">
      <c r="A111" s="9"/>
      <c r="B111" s="9"/>
      <c r="C111" s="9"/>
      <c r="D111" s="9"/>
      <c r="E111" s="9"/>
      <c r="F111" s="9"/>
      <c r="G111" s="9"/>
      <c r="H111" s="9"/>
      <c r="I111" s="9"/>
      <c r="J111" s="9"/>
      <c r="K111" s="9"/>
      <c r="L111" s="6"/>
      <c r="M111" s="53"/>
      <c r="N111" s="93"/>
      <c r="S111" s="7"/>
      <c r="T111" s="7"/>
    </row>
    <row r="112" spans="1:20">
      <c r="A112" s="9"/>
      <c r="B112" s="9"/>
      <c r="C112" s="9"/>
      <c r="D112" s="9"/>
      <c r="E112" s="9"/>
      <c r="F112" s="9"/>
      <c r="G112" s="9"/>
      <c r="H112" s="9"/>
      <c r="I112" s="9"/>
      <c r="J112" s="9"/>
      <c r="K112" s="9"/>
      <c r="L112" s="6"/>
      <c r="M112" s="53"/>
      <c r="N112" s="93"/>
      <c r="S112" s="7"/>
      <c r="T112" s="7"/>
    </row>
    <row r="113" spans="1:20">
      <c r="A113" s="9"/>
      <c r="B113" s="9"/>
      <c r="C113" s="9"/>
      <c r="D113" s="9"/>
      <c r="E113" s="9"/>
      <c r="F113" s="9"/>
      <c r="G113" s="9"/>
      <c r="H113" s="9"/>
      <c r="I113" s="9"/>
      <c r="J113" s="9"/>
      <c r="K113" s="9"/>
      <c r="L113" s="6"/>
      <c r="M113" s="53"/>
      <c r="N113" s="93"/>
      <c r="S113" s="7"/>
      <c r="T113" s="7"/>
    </row>
    <row r="114" spans="1:20">
      <c r="A114" s="9"/>
      <c r="B114" s="9"/>
      <c r="C114" s="9"/>
      <c r="D114" s="9"/>
      <c r="E114" s="9"/>
      <c r="F114" s="9"/>
      <c r="G114" s="9"/>
      <c r="H114" s="9"/>
      <c r="I114" s="9"/>
      <c r="J114" s="9"/>
      <c r="K114" s="9"/>
      <c r="L114" s="6"/>
      <c r="M114" s="53"/>
      <c r="N114" s="93"/>
      <c r="S114" s="7"/>
      <c r="T114" s="7"/>
    </row>
    <row r="115" spans="1:20">
      <c r="A115" s="9"/>
      <c r="B115" s="9"/>
      <c r="C115" s="9"/>
      <c r="D115" s="9"/>
      <c r="E115" s="9"/>
      <c r="F115" s="9"/>
      <c r="G115" s="9"/>
      <c r="H115" s="9"/>
      <c r="I115" s="9"/>
      <c r="J115" s="9"/>
      <c r="K115" s="9"/>
      <c r="L115" s="6"/>
      <c r="M115" s="53"/>
      <c r="N115" s="93"/>
      <c r="S115" s="7"/>
      <c r="T115" s="7"/>
    </row>
    <row r="116" spans="1:20">
      <c r="A116" s="9"/>
      <c r="B116" s="9"/>
      <c r="C116" s="9"/>
      <c r="D116" s="9"/>
      <c r="E116" s="9"/>
      <c r="F116" s="9"/>
      <c r="G116" s="9"/>
      <c r="H116" s="9"/>
      <c r="I116" s="9"/>
      <c r="J116" s="9"/>
      <c r="K116" s="9"/>
      <c r="L116" s="6"/>
      <c r="M116" s="53"/>
      <c r="N116" s="93"/>
      <c r="S116" s="7"/>
      <c r="T116" s="7"/>
    </row>
    <row r="117" spans="1:20">
      <c r="A117" s="9"/>
      <c r="B117" s="9"/>
      <c r="C117" s="9"/>
      <c r="D117" s="9"/>
      <c r="E117" s="9"/>
      <c r="F117" s="9"/>
      <c r="G117" s="9"/>
      <c r="H117" s="9"/>
      <c r="I117" s="9"/>
      <c r="J117" s="9"/>
      <c r="K117" s="9"/>
      <c r="L117" s="6"/>
      <c r="M117" s="53"/>
      <c r="N117" s="93"/>
      <c r="S117" s="7"/>
      <c r="T117" s="7"/>
    </row>
    <row r="118" spans="1:20">
      <c r="A118" s="9"/>
      <c r="B118" s="9"/>
      <c r="C118" s="9"/>
      <c r="D118" s="9"/>
      <c r="E118" s="9"/>
      <c r="F118" s="9"/>
      <c r="G118" s="9"/>
      <c r="H118" s="9"/>
      <c r="I118" s="9"/>
      <c r="J118" s="9"/>
      <c r="K118" s="9"/>
      <c r="L118" s="6"/>
      <c r="M118" s="53"/>
      <c r="N118" s="93"/>
      <c r="S118" s="7"/>
      <c r="T118" s="7"/>
    </row>
    <row r="119" spans="1:20">
      <c r="A119" s="9"/>
      <c r="B119" s="9"/>
      <c r="C119" s="9"/>
      <c r="D119" s="9"/>
      <c r="E119" s="9"/>
      <c r="F119" s="9"/>
      <c r="G119" s="9"/>
      <c r="H119" s="9"/>
      <c r="I119" s="9"/>
      <c r="J119" s="9"/>
      <c r="K119" s="9"/>
      <c r="L119" s="6"/>
      <c r="M119" s="53"/>
      <c r="N119" s="93"/>
      <c r="S119" s="7"/>
      <c r="T119" s="7"/>
    </row>
    <row r="120" spans="1:20">
      <c r="A120" s="9"/>
      <c r="B120" s="9"/>
      <c r="C120" s="9"/>
      <c r="D120" s="9"/>
      <c r="E120" s="9"/>
      <c r="F120" s="9"/>
      <c r="G120" s="9"/>
      <c r="H120" s="9"/>
      <c r="I120" s="9"/>
      <c r="J120" s="9"/>
      <c r="K120" s="9"/>
      <c r="L120" s="6"/>
      <c r="M120" s="53"/>
      <c r="N120" s="93"/>
      <c r="S120" s="7"/>
      <c r="T120" s="7"/>
    </row>
    <row r="121" spans="1:20">
      <c r="A121" s="9"/>
      <c r="B121" s="9"/>
      <c r="C121" s="9"/>
      <c r="D121" s="9"/>
      <c r="E121" s="9"/>
      <c r="F121" s="9"/>
      <c r="G121" s="9"/>
      <c r="H121" s="9"/>
      <c r="I121" s="9"/>
      <c r="J121" s="9"/>
      <c r="K121" s="9"/>
      <c r="L121" s="6"/>
      <c r="M121" s="53"/>
      <c r="N121" s="93"/>
      <c r="S121" s="7"/>
      <c r="T121" s="7"/>
    </row>
    <row r="122" spans="1:20">
      <c r="A122" s="9"/>
      <c r="B122" s="9"/>
      <c r="C122" s="9"/>
      <c r="D122" s="9"/>
      <c r="E122" s="9"/>
      <c r="F122" s="9"/>
      <c r="G122" s="9"/>
      <c r="H122" s="9"/>
      <c r="I122" s="9"/>
      <c r="J122" s="9"/>
      <c r="K122" s="9"/>
      <c r="L122" s="6"/>
      <c r="M122" s="53"/>
      <c r="N122" s="93"/>
      <c r="S122" s="7"/>
      <c r="T122" s="7"/>
    </row>
    <row r="123" spans="1:20">
      <c r="A123" s="9"/>
      <c r="B123" s="9"/>
      <c r="C123" s="9"/>
      <c r="D123" s="9"/>
      <c r="E123" s="9"/>
      <c r="F123" s="9"/>
      <c r="G123" s="9"/>
      <c r="H123" s="9"/>
      <c r="I123" s="9"/>
      <c r="J123" s="9"/>
      <c r="K123" s="9"/>
      <c r="L123" s="6"/>
      <c r="M123" s="53"/>
      <c r="N123" s="93"/>
      <c r="S123" s="7"/>
      <c r="T123" s="7"/>
    </row>
    <row r="124" spans="1:20">
      <c r="A124" s="9"/>
      <c r="B124" s="9"/>
      <c r="C124" s="9"/>
      <c r="D124" s="9"/>
      <c r="E124" s="9"/>
      <c r="F124" s="9"/>
      <c r="G124" s="9"/>
      <c r="H124" s="9"/>
      <c r="I124" s="9"/>
      <c r="J124" s="9"/>
      <c r="K124" s="9"/>
      <c r="L124" s="6"/>
      <c r="M124" s="53"/>
      <c r="N124" s="93"/>
      <c r="S124" s="7"/>
      <c r="T124" s="7"/>
    </row>
    <row r="125" spans="1:20">
      <c r="A125" s="9"/>
      <c r="B125" s="9"/>
      <c r="C125" s="9"/>
      <c r="D125" s="9"/>
      <c r="E125" s="9"/>
      <c r="F125" s="9"/>
      <c r="G125" s="9"/>
      <c r="H125" s="9"/>
      <c r="I125" s="9"/>
      <c r="J125" s="9"/>
      <c r="K125" s="9"/>
      <c r="L125" s="6"/>
      <c r="M125" s="53"/>
      <c r="N125" s="93"/>
      <c r="S125" s="7"/>
      <c r="T125" s="7"/>
    </row>
    <row r="126" spans="1:20">
      <c r="A126" s="9"/>
      <c r="B126" s="9"/>
      <c r="C126" s="9"/>
      <c r="D126" s="9"/>
      <c r="E126" s="9"/>
      <c r="F126" s="9"/>
      <c r="G126" s="9"/>
      <c r="H126" s="9"/>
      <c r="I126" s="9"/>
      <c r="J126" s="9"/>
      <c r="K126" s="9"/>
      <c r="L126" s="6"/>
      <c r="M126" s="53"/>
      <c r="N126" s="93"/>
      <c r="S126" s="7"/>
      <c r="T126" s="7"/>
    </row>
    <row r="127" spans="1:20">
      <c r="A127" s="9"/>
      <c r="B127" s="9"/>
      <c r="C127" s="9"/>
      <c r="D127" s="9"/>
      <c r="E127" s="9"/>
      <c r="F127" s="9"/>
      <c r="G127" s="9"/>
      <c r="H127" s="9"/>
      <c r="I127" s="9"/>
      <c r="J127" s="9"/>
      <c r="K127" s="9"/>
      <c r="L127" s="6"/>
      <c r="M127" s="53"/>
      <c r="N127" s="93"/>
      <c r="S127" s="7"/>
      <c r="T127" s="7"/>
    </row>
    <row r="128" spans="1:20">
      <c r="A128" s="9"/>
      <c r="B128" s="9"/>
      <c r="C128" s="9"/>
      <c r="D128" s="9"/>
      <c r="E128" s="9"/>
      <c r="F128" s="9"/>
      <c r="G128" s="9"/>
      <c r="H128" s="9"/>
      <c r="I128" s="9"/>
      <c r="J128" s="9"/>
      <c r="K128" s="9"/>
      <c r="L128" s="6"/>
      <c r="M128" s="53"/>
      <c r="N128" s="93"/>
      <c r="S128" s="7"/>
      <c r="T128" s="7"/>
    </row>
    <row r="129" spans="1:20">
      <c r="A129" s="9"/>
      <c r="B129" s="9"/>
      <c r="C129" s="9"/>
      <c r="D129" s="9"/>
      <c r="E129" s="9"/>
      <c r="F129" s="9"/>
      <c r="G129" s="9"/>
      <c r="H129" s="9"/>
      <c r="I129" s="9"/>
      <c r="J129" s="9"/>
      <c r="K129" s="9"/>
      <c r="L129" s="6"/>
      <c r="M129" s="53"/>
      <c r="N129" s="93"/>
      <c r="S129" s="7"/>
      <c r="T129" s="7"/>
    </row>
    <row r="130" spans="1:20">
      <c r="A130" s="9"/>
      <c r="B130" s="9"/>
      <c r="C130" s="9"/>
      <c r="D130" s="9"/>
      <c r="E130" s="9"/>
      <c r="F130" s="9"/>
      <c r="G130" s="9"/>
      <c r="H130" s="9"/>
      <c r="I130" s="9"/>
      <c r="J130" s="9"/>
      <c r="K130" s="9"/>
      <c r="L130" s="6"/>
      <c r="M130" s="53"/>
      <c r="N130" s="93"/>
      <c r="S130" s="7"/>
      <c r="T130" s="7"/>
    </row>
    <row r="131" spans="1:20">
      <c r="A131" s="9"/>
      <c r="B131" s="9"/>
      <c r="C131" s="9"/>
      <c r="D131" s="9"/>
      <c r="E131" s="9"/>
      <c r="F131" s="9"/>
      <c r="G131" s="9"/>
      <c r="H131" s="9"/>
      <c r="I131" s="9"/>
      <c r="J131" s="9"/>
      <c r="K131" s="9"/>
      <c r="L131" s="6"/>
      <c r="M131" s="53"/>
      <c r="N131" s="93"/>
      <c r="S131" s="7"/>
      <c r="T131" s="7"/>
    </row>
    <row r="132" spans="1:20">
      <c r="A132" s="9"/>
      <c r="B132" s="9"/>
      <c r="C132" s="9"/>
      <c r="D132" s="9"/>
      <c r="E132" s="9"/>
      <c r="F132" s="9"/>
      <c r="G132" s="9"/>
      <c r="H132" s="9"/>
      <c r="I132" s="9"/>
      <c r="J132" s="9"/>
      <c r="K132" s="9"/>
      <c r="L132" s="6"/>
      <c r="M132" s="53"/>
      <c r="N132" s="93"/>
      <c r="S132" s="7"/>
      <c r="T132" s="7"/>
    </row>
    <row r="133" spans="1:20">
      <c r="A133" s="9"/>
      <c r="B133" s="9"/>
      <c r="C133" s="9"/>
      <c r="D133" s="9"/>
      <c r="E133" s="9"/>
      <c r="F133" s="9"/>
      <c r="G133" s="9"/>
      <c r="H133" s="9"/>
      <c r="I133" s="9"/>
      <c r="J133" s="9"/>
      <c r="K133" s="9"/>
      <c r="L133" s="6"/>
      <c r="M133" s="53"/>
      <c r="N133" s="93"/>
      <c r="S133" s="7"/>
      <c r="T133" s="7"/>
    </row>
    <row r="134" spans="1:20">
      <c r="A134" s="9"/>
      <c r="B134" s="9"/>
      <c r="C134" s="9"/>
      <c r="D134" s="9"/>
      <c r="E134" s="9"/>
      <c r="F134" s="9"/>
      <c r="G134" s="9"/>
      <c r="H134" s="9"/>
      <c r="I134" s="9"/>
      <c r="J134" s="9"/>
      <c r="K134" s="9"/>
      <c r="L134" s="6"/>
      <c r="M134" s="53"/>
      <c r="N134" s="93"/>
      <c r="S134" s="7"/>
      <c r="T134" s="7"/>
    </row>
    <row r="135" spans="1:20">
      <c r="A135" s="9"/>
      <c r="B135" s="9"/>
      <c r="C135" s="9"/>
      <c r="D135" s="9"/>
      <c r="E135" s="9"/>
      <c r="F135" s="9"/>
      <c r="G135" s="9"/>
      <c r="H135" s="9"/>
      <c r="I135" s="9"/>
      <c r="J135" s="9"/>
      <c r="K135" s="9"/>
      <c r="L135" s="6"/>
      <c r="M135" s="53"/>
      <c r="N135" s="93"/>
      <c r="S135" s="7"/>
      <c r="T135" s="7"/>
    </row>
    <row r="136" spans="1:20">
      <c r="A136" s="9"/>
      <c r="B136" s="9"/>
      <c r="C136" s="9"/>
      <c r="D136" s="9"/>
      <c r="E136" s="9"/>
      <c r="F136" s="9"/>
      <c r="G136" s="9"/>
      <c r="H136" s="9"/>
      <c r="I136" s="9"/>
      <c r="J136" s="9"/>
      <c r="K136" s="9"/>
      <c r="L136" s="6"/>
      <c r="M136" s="53"/>
      <c r="N136" s="93"/>
      <c r="S136" s="7"/>
      <c r="T136" s="7"/>
    </row>
    <row r="137" spans="1:20">
      <c r="A137" s="9"/>
      <c r="B137" s="9"/>
      <c r="C137" s="9"/>
      <c r="D137" s="9"/>
      <c r="E137" s="9"/>
      <c r="F137" s="9"/>
      <c r="G137" s="9"/>
      <c r="H137" s="9"/>
      <c r="I137" s="9"/>
      <c r="J137" s="9"/>
      <c r="K137" s="9"/>
      <c r="L137" s="6"/>
      <c r="M137" s="53"/>
      <c r="N137" s="93"/>
      <c r="S137" s="7"/>
      <c r="T137" s="7"/>
    </row>
    <row r="138" spans="1:20">
      <c r="A138" s="9"/>
      <c r="B138" s="9"/>
      <c r="C138" s="9"/>
      <c r="D138" s="9"/>
      <c r="E138" s="9"/>
      <c r="F138" s="9"/>
      <c r="G138" s="9"/>
      <c r="H138" s="9"/>
      <c r="I138" s="9"/>
      <c r="J138" s="9"/>
      <c r="K138" s="9"/>
      <c r="L138" s="6"/>
      <c r="M138" s="53"/>
      <c r="N138" s="93"/>
      <c r="S138" s="7"/>
      <c r="T138" s="7"/>
    </row>
    <row r="139" spans="1:20">
      <c r="A139" s="9"/>
      <c r="B139" s="9"/>
      <c r="C139" s="9"/>
      <c r="D139" s="9"/>
      <c r="E139" s="9"/>
      <c r="F139" s="9"/>
      <c r="G139" s="9"/>
      <c r="H139" s="9"/>
      <c r="I139" s="9"/>
      <c r="J139" s="9"/>
      <c r="K139" s="9"/>
      <c r="L139" s="6"/>
      <c r="M139" s="53"/>
      <c r="N139" s="93"/>
      <c r="S139" s="7"/>
      <c r="T139" s="7"/>
    </row>
    <row r="140" spans="1:20">
      <c r="A140" s="9"/>
      <c r="B140" s="9"/>
      <c r="C140" s="9"/>
      <c r="D140" s="9"/>
      <c r="E140" s="9"/>
      <c r="F140" s="9"/>
      <c r="G140" s="9"/>
      <c r="H140" s="9"/>
      <c r="I140" s="9"/>
      <c r="J140" s="9"/>
      <c r="K140" s="9"/>
      <c r="L140" s="6"/>
      <c r="M140" s="53"/>
      <c r="N140" s="93"/>
      <c r="S140" s="7"/>
      <c r="T140" s="7"/>
    </row>
    <row r="141" spans="1:20">
      <c r="A141" s="9"/>
      <c r="B141" s="9"/>
      <c r="C141" s="9"/>
      <c r="D141" s="9"/>
      <c r="E141" s="9"/>
      <c r="F141" s="9"/>
      <c r="G141" s="9"/>
      <c r="H141" s="9"/>
      <c r="I141" s="9"/>
      <c r="J141" s="9"/>
      <c r="K141" s="9"/>
      <c r="L141" s="6"/>
      <c r="M141" s="53"/>
      <c r="N141" s="93"/>
      <c r="S141" s="7"/>
      <c r="T141" s="7"/>
    </row>
    <row r="142" spans="1:20">
      <c r="L142" s="6"/>
      <c r="M142" s="53"/>
      <c r="N142" s="93"/>
      <c r="S142" s="7"/>
      <c r="T142" s="7"/>
    </row>
  </sheetData>
  <mergeCells count="7">
    <mergeCell ref="B13:K13"/>
    <mergeCell ref="B14:C14"/>
    <mergeCell ref="B16:J16"/>
    <mergeCell ref="G18:K19"/>
    <mergeCell ref="C46:K47"/>
    <mergeCell ref="H27:K28"/>
    <mergeCell ref="H29:K30"/>
  </mergeCells>
  <hyperlinks>
    <hyperlink ref="F60" r:id="rId1"/>
    <hyperlink ref="B14:C14" r:id="rId2" display="(MIL-HNDBK-5H, 1998)"/>
    <hyperlink ref="B13:K13" r:id="rId3" display="(Abbott, Richard. Analysis and Design of Composite and Metallic Flight Vehicle Structures 1st Edition, 2016)"/>
  </hyperlinks>
  <pageMargins left="0.47244094488188981" right="0.23622047244094491" top="0.31496062992125984" bottom="0.98425196850393704" header="0.43307086614173229" footer="0.59055118110236227"/>
  <pageSetup scale="98" orientation="portrait"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Sheet1</vt:lpstr>
      <vt:lpstr>'READ ME'!Print_Area</vt:lpstr>
      <vt:lpstr>Sheet1!Print_Area</vt:lpstr>
    </vt:vector>
  </TitlesOfParts>
  <Company>SINO SWEARIGEN AIRCRAFT 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www.abbottaerospace.com;rabbott@abbottaerospace.com</dc:creator>
  <cp:keywords>Stress; Structures; Analysis; Method; Standard</cp:keywords>
  <dc:description>N/A</dc:description>
  <cp:lastModifiedBy>Richard Abbott</cp:lastModifiedBy>
  <cp:lastPrinted>2009-05-13T18:34:02Z</cp:lastPrinted>
  <dcterms:created xsi:type="dcterms:W3CDTF">1997-03-26T02:52:36Z</dcterms:created>
  <dcterms:modified xsi:type="dcterms:W3CDTF">2016-08-31T11:51:24Z</dcterms:modified>
  <cp:category>Engineering Spreadsheets</cp:category>
</cp:coreProperties>
</file>